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tabRatio="935" firstSheet="1" activeTab="6"/>
  </bookViews>
  <sheets>
    <sheet name="Oviedo Benjamín F (16)" sheetId="10" r:id="rId1"/>
    <sheet name="Oviedo Benjamín M (16)" sheetId="8" r:id="rId2"/>
    <sheet name="Oviedo Alevín F (16)" sheetId="12" r:id="rId3"/>
    <sheet name="Oviedo Alevín M (16)" sheetId="1" r:id="rId4"/>
    <sheet name="Oviedo Infantil F (16)" sheetId="9" r:id="rId5"/>
    <sheet name="Oviedo Infantil M (32)" sheetId="11" r:id="rId6"/>
    <sheet name="Oviedo Cadete F (16)" sheetId="2"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2" l="1"/>
  <c r="A48" i="12"/>
  <c r="F45" i="12"/>
  <c r="F44" i="12"/>
  <c r="F43" i="12"/>
  <c r="F42" i="12"/>
  <c r="D39" i="12"/>
  <c r="C39" i="12"/>
  <c r="B39" i="12"/>
  <c r="G37" i="12"/>
  <c r="D37" i="12"/>
  <c r="C37" i="12"/>
  <c r="B37" i="12"/>
  <c r="H38" i="12" s="1"/>
  <c r="I35" i="12"/>
  <c r="D35" i="12"/>
  <c r="C35" i="12"/>
  <c r="B35" i="12"/>
  <c r="D33" i="12"/>
  <c r="C33" i="12"/>
  <c r="B33" i="12"/>
  <c r="H34" i="12" s="1"/>
  <c r="J36" i="12" s="1"/>
  <c r="K31" i="12"/>
  <c r="D31" i="12"/>
  <c r="C31" i="12"/>
  <c r="B31" i="12"/>
  <c r="H30" i="12"/>
  <c r="G29" i="12"/>
  <c r="D29" i="12"/>
  <c r="C29" i="12"/>
  <c r="B29" i="12"/>
  <c r="D27" i="12"/>
  <c r="C27" i="12"/>
  <c r="B27" i="12"/>
  <c r="H26" i="12"/>
  <c r="J28" i="12" s="1"/>
  <c r="L32" i="12" s="1"/>
  <c r="D25" i="12"/>
  <c r="C25" i="12"/>
  <c r="B25" i="12"/>
  <c r="K24" i="12"/>
  <c r="D23" i="12"/>
  <c r="C23" i="12"/>
  <c r="B23" i="12"/>
  <c r="H22" i="12"/>
  <c r="G21" i="12"/>
  <c r="D21" i="12"/>
  <c r="C21" i="12"/>
  <c r="B21" i="12"/>
  <c r="I19" i="12"/>
  <c r="D19" i="12"/>
  <c r="C19" i="12"/>
  <c r="B19" i="12"/>
  <c r="H18" i="12"/>
  <c r="J20" i="12" s="1"/>
  <c r="D17" i="12"/>
  <c r="C17" i="12"/>
  <c r="B17" i="12"/>
  <c r="D15" i="12"/>
  <c r="C15" i="12"/>
  <c r="B15" i="12"/>
  <c r="H14" i="12"/>
  <c r="G13" i="12"/>
  <c r="D13" i="12"/>
  <c r="C13" i="12"/>
  <c r="B13" i="12"/>
  <c r="D11" i="12"/>
  <c r="C11" i="12"/>
  <c r="B11" i="12"/>
  <c r="M9" i="12"/>
  <c r="D9" i="12"/>
  <c r="C9" i="12"/>
  <c r="B9" i="12"/>
  <c r="H10" i="12" s="1"/>
  <c r="J12" i="12" s="1"/>
  <c r="L16" i="12" s="1"/>
  <c r="F7" i="12"/>
  <c r="F80" i="11"/>
  <c r="A80" i="11"/>
  <c r="F79" i="11"/>
  <c r="A79" i="11"/>
  <c r="F78" i="11"/>
  <c r="F77" i="11"/>
  <c r="F76" i="11"/>
  <c r="F75" i="11"/>
  <c r="F74" i="11"/>
  <c r="F73" i="11"/>
  <c r="D70" i="11"/>
  <c r="C70" i="11"/>
  <c r="B70" i="11"/>
  <c r="G68" i="11"/>
  <c r="D68" i="11"/>
  <c r="C68" i="11"/>
  <c r="B68" i="11"/>
  <c r="H69" i="11" s="1"/>
  <c r="I66" i="11"/>
  <c r="D66" i="11"/>
  <c r="C66" i="11"/>
  <c r="B66" i="11"/>
  <c r="H65" i="11"/>
  <c r="J67" i="11" s="1"/>
  <c r="D64" i="11"/>
  <c r="C64" i="11"/>
  <c r="B64" i="11"/>
  <c r="K62" i="11"/>
  <c r="D62" i="11"/>
  <c r="C62" i="11"/>
  <c r="B62" i="11"/>
  <c r="H61" i="11"/>
  <c r="G60" i="11"/>
  <c r="D60" i="11"/>
  <c r="C60" i="11"/>
  <c r="B60" i="11"/>
  <c r="D58" i="11"/>
  <c r="C58" i="11"/>
  <c r="B58" i="11"/>
  <c r="H57" i="11"/>
  <c r="J59" i="11" s="1"/>
  <c r="L63" i="11" s="1"/>
  <c r="D56" i="11"/>
  <c r="C56" i="11"/>
  <c r="B56" i="11"/>
  <c r="M54" i="11"/>
  <c r="D54" i="11"/>
  <c r="C54" i="11"/>
  <c r="B54" i="11"/>
  <c r="H53" i="11"/>
  <c r="G52" i="11"/>
  <c r="D52" i="11"/>
  <c r="C52" i="11"/>
  <c r="B52" i="11"/>
  <c r="I50" i="11"/>
  <c r="D50" i="11"/>
  <c r="C50" i="11"/>
  <c r="B50" i="11"/>
  <c r="H49" i="11"/>
  <c r="J51" i="11" s="1"/>
  <c r="D48" i="11"/>
  <c r="C48" i="11"/>
  <c r="B48" i="11"/>
  <c r="D46" i="11"/>
  <c r="C46" i="11"/>
  <c r="B46" i="11"/>
  <c r="G44" i="11"/>
  <c r="D44" i="11"/>
  <c r="C44" i="11"/>
  <c r="B44" i="11"/>
  <c r="H45" i="11" s="1"/>
  <c r="D42" i="11"/>
  <c r="C42" i="11"/>
  <c r="B42" i="11"/>
  <c r="D40" i="11"/>
  <c r="C40" i="11"/>
  <c r="B40" i="11"/>
  <c r="H41" i="11" s="1"/>
  <c r="J43" i="11" s="1"/>
  <c r="L47" i="11" s="1"/>
  <c r="K39" i="11"/>
  <c r="D38" i="11"/>
  <c r="C38" i="11"/>
  <c r="B38" i="11"/>
  <c r="G36" i="11"/>
  <c r="D36" i="11"/>
  <c r="C36" i="11"/>
  <c r="B36" i="11"/>
  <c r="H37" i="11" s="1"/>
  <c r="I34" i="11"/>
  <c r="D34" i="11"/>
  <c r="C34" i="11"/>
  <c r="B34" i="11"/>
  <c r="D32" i="11"/>
  <c r="C32" i="11"/>
  <c r="B32" i="11"/>
  <c r="H33" i="11" s="1"/>
  <c r="J35" i="11" s="1"/>
  <c r="K30" i="11"/>
  <c r="D30" i="11"/>
  <c r="C30" i="11"/>
  <c r="B30" i="11"/>
  <c r="H29" i="11"/>
  <c r="G28" i="11"/>
  <c r="D28" i="11"/>
  <c r="C28" i="11"/>
  <c r="B28" i="11"/>
  <c r="D26" i="11"/>
  <c r="C26" i="11"/>
  <c r="B26" i="11"/>
  <c r="H25" i="11"/>
  <c r="J27" i="11" s="1"/>
  <c r="L31" i="11" s="1"/>
  <c r="D24" i="11"/>
  <c r="C24" i="11"/>
  <c r="B24" i="11"/>
  <c r="D22" i="11"/>
  <c r="C22" i="11"/>
  <c r="B22" i="11"/>
  <c r="H21" i="11"/>
  <c r="G20" i="11"/>
  <c r="D20" i="11"/>
  <c r="C20" i="11"/>
  <c r="B20" i="11"/>
  <c r="I18" i="11"/>
  <c r="D18" i="11"/>
  <c r="C18" i="11"/>
  <c r="B18" i="11"/>
  <c r="H17" i="11"/>
  <c r="J19" i="11" s="1"/>
  <c r="D16" i="11"/>
  <c r="C16" i="11"/>
  <c r="B16" i="11"/>
  <c r="D14" i="11"/>
  <c r="C14" i="11"/>
  <c r="B14" i="11"/>
  <c r="H13" i="11"/>
  <c r="G12" i="11"/>
  <c r="D12" i="11"/>
  <c r="C12" i="11"/>
  <c r="B12" i="11"/>
  <c r="D10" i="11"/>
  <c r="C10" i="11"/>
  <c r="B10" i="11"/>
  <c r="H9" i="11"/>
  <c r="J11" i="11" s="1"/>
  <c r="L15" i="11" s="1"/>
  <c r="M8" i="11"/>
  <c r="D8" i="11"/>
  <c r="C8" i="11"/>
  <c r="B8" i="11"/>
  <c r="F6" i="11"/>
  <c r="A48" i="10"/>
  <c r="A47" i="10"/>
  <c r="F44" i="10"/>
  <c r="F43" i="10"/>
  <c r="F42" i="10"/>
  <c r="F41" i="10"/>
  <c r="D38" i="10"/>
  <c r="C38" i="10"/>
  <c r="B38" i="10"/>
  <c r="G36" i="10"/>
  <c r="D36" i="10"/>
  <c r="C36" i="10"/>
  <c r="B36" i="10"/>
  <c r="H37" i="10" s="1"/>
  <c r="I34" i="10"/>
  <c r="D34" i="10"/>
  <c r="C34" i="10"/>
  <c r="B34" i="10"/>
  <c r="D32" i="10"/>
  <c r="C32" i="10"/>
  <c r="B32" i="10"/>
  <c r="H33" i="10" s="1"/>
  <c r="J35" i="10" s="1"/>
  <c r="K30" i="10"/>
  <c r="D30" i="10"/>
  <c r="C30" i="10"/>
  <c r="B30" i="10"/>
  <c r="H29" i="10"/>
  <c r="G28" i="10"/>
  <c r="D28" i="10"/>
  <c r="C28" i="10"/>
  <c r="B28" i="10"/>
  <c r="D26" i="10"/>
  <c r="C26" i="10"/>
  <c r="B26" i="10"/>
  <c r="H25" i="10"/>
  <c r="J27" i="10" s="1"/>
  <c r="L31" i="10" s="1"/>
  <c r="D24" i="10"/>
  <c r="C24" i="10"/>
  <c r="B24" i="10"/>
  <c r="K23" i="10"/>
  <c r="D22" i="10"/>
  <c r="C22" i="10"/>
  <c r="B22" i="10"/>
  <c r="H21" i="10"/>
  <c r="G20" i="10"/>
  <c r="D20" i="10"/>
  <c r="C20" i="10"/>
  <c r="B20" i="10"/>
  <c r="I18" i="10"/>
  <c r="D18" i="10"/>
  <c r="C18" i="10"/>
  <c r="B18" i="10"/>
  <c r="H17" i="10"/>
  <c r="J19" i="10" s="1"/>
  <c r="D16" i="10"/>
  <c r="C16" i="10"/>
  <c r="B16" i="10"/>
  <c r="D14" i="10"/>
  <c r="C14" i="10"/>
  <c r="B14" i="10"/>
  <c r="H13" i="10"/>
  <c r="G12" i="10"/>
  <c r="D12" i="10"/>
  <c r="C12" i="10"/>
  <c r="B12" i="10"/>
  <c r="D10" i="10"/>
  <c r="C10" i="10"/>
  <c r="B10" i="10"/>
  <c r="M8" i="10"/>
  <c r="D8" i="10"/>
  <c r="C8" i="10"/>
  <c r="B8" i="10"/>
  <c r="H9" i="10" s="1"/>
  <c r="J11" i="10" s="1"/>
  <c r="L15" i="10" s="1"/>
  <c r="F6" i="10"/>
  <c r="A48" i="9"/>
  <c r="A47" i="9"/>
  <c r="F44" i="9"/>
  <c r="F43" i="9"/>
  <c r="F42" i="9"/>
  <c r="F41" i="9"/>
  <c r="D38" i="9"/>
  <c r="C38" i="9"/>
  <c r="B38" i="9"/>
  <c r="H37" i="9"/>
  <c r="G36" i="9"/>
  <c r="D36" i="9"/>
  <c r="C36" i="9"/>
  <c r="B36" i="9"/>
  <c r="I34" i="9"/>
  <c r="D34" i="9"/>
  <c r="C34" i="9"/>
  <c r="B34" i="9"/>
  <c r="D32" i="9"/>
  <c r="C32" i="9"/>
  <c r="B32" i="9"/>
  <c r="H33" i="9" s="1"/>
  <c r="J35" i="9" s="1"/>
  <c r="K30" i="9"/>
  <c r="D30" i="9"/>
  <c r="C30" i="9"/>
  <c r="B30" i="9"/>
  <c r="H29" i="9"/>
  <c r="G28" i="9"/>
  <c r="D28" i="9"/>
  <c r="C28" i="9"/>
  <c r="B28" i="9"/>
  <c r="D26" i="9"/>
  <c r="C26" i="9"/>
  <c r="B26" i="9"/>
  <c r="D24" i="9"/>
  <c r="C24" i="9"/>
  <c r="B24" i="9"/>
  <c r="H25" i="9" s="1"/>
  <c r="J27" i="9" s="1"/>
  <c r="L31" i="9" s="1"/>
  <c r="K23" i="9"/>
  <c r="D22" i="9"/>
  <c r="C22" i="9"/>
  <c r="B22" i="9"/>
  <c r="G20" i="9"/>
  <c r="D20" i="9"/>
  <c r="C20" i="9"/>
  <c r="B20" i="9"/>
  <c r="H21" i="9" s="1"/>
  <c r="I18" i="9"/>
  <c r="D18" i="9"/>
  <c r="C18" i="9"/>
  <c r="B18" i="9"/>
  <c r="H17" i="9"/>
  <c r="J19" i="9" s="1"/>
  <c r="D16" i="9"/>
  <c r="C16" i="9"/>
  <c r="B16" i="9"/>
  <c r="D14" i="9"/>
  <c r="C14" i="9"/>
  <c r="B14" i="9"/>
  <c r="H13" i="9"/>
  <c r="G12" i="9"/>
  <c r="D12" i="9"/>
  <c r="C12" i="9"/>
  <c r="B12" i="9"/>
  <c r="D10" i="9"/>
  <c r="C10" i="9"/>
  <c r="B10" i="9"/>
  <c r="M8" i="9"/>
  <c r="D8" i="9"/>
  <c r="C8" i="9"/>
  <c r="B8" i="9"/>
  <c r="H9" i="9" s="1"/>
  <c r="J11" i="9" s="1"/>
  <c r="L15" i="9" s="1"/>
  <c r="F6" i="9"/>
  <c r="A48" i="8"/>
  <c r="A47" i="8"/>
  <c r="F44" i="8"/>
  <c r="F43" i="8"/>
  <c r="F42" i="8"/>
  <c r="F41" i="8"/>
  <c r="D38" i="8"/>
  <c r="C38" i="8"/>
  <c r="B38" i="8"/>
  <c r="H37" i="8"/>
  <c r="G36" i="8"/>
  <c r="D36" i="8"/>
  <c r="C36" i="8"/>
  <c r="B36" i="8"/>
  <c r="I34" i="8"/>
  <c r="D34" i="8"/>
  <c r="C34" i="8"/>
  <c r="B34" i="8"/>
  <c r="D32" i="8"/>
  <c r="C32" i="8"/>
  <c r="B32" i="8"/>
  <c r="H33" i="8" s="1"/>
  <c r="J35" i="8" s="1"/>
  <c r="K30" i="8"/>
  <c r="D30" i="8"/>
  <c r="C30" i="8"/>
  <c r="B30" i="8"/>
  <c r="G28" i="8"/>
  <c r="D28" i="8"/>
  <c r="C28" i="8"/>
  <c r="B28" i="8"/>
  <c r="H29" i="8" s="1"/>
  <c r="J27" i="8"/>
  <c r="L31" i="8" s="1"/>
  <c r="D26" i="8"/>
  <c r="C26" i="8"/>
  <c r="B26" i="8"/>
  <c r="H25" i="8"/>
  <c r="D24" i="8"/>
  <c r="C24" i="8"/>
  <c r="B24" i="8"/>
  <c r="K23" i="8"/>
  <c r="D22" i="8"/>
  <c r="C22" i="8"/>
  <c r="B22" i="8"/>
  <c r="G20" i="8"/>
  <c r="D20" i="8"/>
  <c r="C20" i="8"/>
  <c r="B20" i="8"/>
  <c r="H21" i="8" s="1"/>
  <c r="I18" i="8"/>
  <c r="D18" i="8"/>
  <c r="C18" i="8"/>
  <c r="B18" i="8"/>
  <c r="D16" i="8"/>
  <c r="C16" i="8"/>
  <c r="B16" i="8"/>
  <c r="H17" i="8" s="1"/>
  <c r="J19" i="8" s="1"/>
  <c r="D14" i="8"/>
  <c r="C14" i="8"/>
  <c r="B14" i="8"/>
  <c r="H13" i="8"/>
  <c r="G12" i="8"/>
  <c r="D12" i="8"/>
  <c r="C12" i="8"/>
  <c r="B12" i="8"/>
  <c r="D10" i="8"/>
  <c r="C10" i="8"/>
  <c r="B10" i="8"/>
  <c r="H9" i="8"/>
  <c r="J11" i="8" s="1"/>
  <c r="L15" i="8" s="1"/>
  <c r="M8" i="8"/>
  <c r="D8" i="8"/>
  <c r="C8" i="8"/>
  <c r="B8" i="8"/>
  <c r="F6" i="8"/>
  <c r="A49" i="2"/>
  <c r="A48" i="2"/>
  <c r="F45" i="2"/>
  <c r="F44" i="2"/>
  <c r="F43" i="2"/>
  <c r="F42" i="2"/>
  <c r="D39" i="2"/>
  <c r="C39" i="2"/>
  <c r="B39" i="2"/>
  <c r="G37" i="2"/>
  <c r="D37" i="2"/>
  <c r="C37" i="2"/>
  <c r="B37" i="2"/>
  <c r="H38" i="2" s="1"/>
  <c r="I35" i="2"/>
  <c r="D35" i="2"/>
  <c r="C35" i="2"/>
  <c r="B35" i="2"/>
  <c r="D33" i="2"/>
  <c r="C33" i="2"/>
  <c r="B33" i="2"/>
  <c r="H34" i="2" s="1"/>
  <c r="J36" i="2" s="1"/>
  <c r="K31" i="2"/>
  <c r="D31" i="2"/>
  <c r="C31" i="2"/>
  <c r="B31" i="2"/>
  <c r="H30" i="2"/>
  <c r="G29" i="2"/>
  <c r="D29" i="2"/>
  <c r="C29" i="2"/>
  <c r="B29" i="2"/>
  <c r="D27" i="2"/>
  <c r="C27" i="2"/>
  <c r="B27" i="2"/>
  <c r="H26" i="2"/>
  <c r="J28" i="2" s="1"/>
  <c r="L32" i="2" s="1"/>
  <c r="D25" i="2"/>
  <c r="C25" i="2"/>
  <c r="B25" i="2"/>
  <c r="K24" i="2"/>
  <c r="D23" i="2"/>
  <c r="C23" i="2"/>
  <c r="B23" i="2"/>
  <c r="H22" i="2"/>
  <c r="G21" i="2"/>
  <c r="D21" i="2"/>
  <c r="C21" i="2"/>
  <c r="B21" i="2"/>
  <c r="I19" i="2"/>
  <c r="D19" i="2"/>
  <c r="C19" i="2"/>
  <c r="B19" i="2"/>
  <c r="H18" i="2"/>
  <c r="J20" i="2" s="1"/>
  <c r="D17" i="2"/>
  <c r="C17" i="2"/>
  <c r="B17" i="2"/>
  <c r="D15" i="2"/>
  <c r="C15" i="2"/>
  <c r="B15" i="2"/>
  <c r="H14" i="2"/>
  <c r="G13" i="2"/>
  <c r="D13" i="2"/>
  <c r="C13" i="2"/>
  <c r="B13" i="2"/>
  <c r="D11" i="2"/>
  <c r="C11" i="2"/>
  <c r="B11" i="2"/>
  <c r="M9" i="2"/>
  <c r="D9" i="2"/>
  <c r="C9" i="2"/>
  <c r="B9" i="2"/>
  <c r="H10" i="2" s="1"/>
  <c r="J12" i="2" s="1"/>
  <c r="L16" i="2" s="1"/>
  <c r="F7" i="2"/>
  <c r="A49" i="1"/>
  <c r="A48" i="1"/>
  <c r="F45" i="1"/>
  <c r="F44" i="1"/>
  <c r="F43" i="1"/>
  <c r="F42" i="1"/>
  <c r="D39" i="1"/>
  <c r="C39" i="1"/>
  <c r="B39" i="1"/>
  <c r="G37" i="1"/>
  <c r="D37" i="1"/>
  <c r="C37" i="1"/>
  <c r="B37" i="1"/>
  <c r="H38" i="1" s="1"/>
  <c r="I35" i="1"/>
  <c r="D35" i="1"/>
  <c r="C35" i="1"/>
  <c r="B35" i="1"/>
  <c r="D33" i="1"/>
  <c r="C33" i="1"/>
  <c r="B33" i="1"/>
  <c r="H34" i="1" s="1"/>
  <c r="J36" i="1" s="1"/>
  <c r="K31" i="1"/>
  <c r="D31" i="1"/>
  <c r="C31" i="1"/>
  <c r="B31" i="1"/>
  <c r="H30" i="1"/>
  <c r="G29" i="1"/>
  <c r="D29" i="1"/>
  <c r="C29" i="1"/>
  <c r="B29" i="1"/>
  <c r="D27" i="1"/>
  <c r="C27" i="1"/>
  <c r="B27" i="1"/>
  <c r="H26" i="1"/>
  <c r="J28" i="1" s="1"/>
  <c r="L32" i="1" s="1"/>
  <c r="D25" i="1"/>
  <c r="C25" i="1"/>
  <c r="B25" i="1"/>
  <c r="K24" i="1"/>
  <c r="D23" i="1"/>
  <c r="C23" i="1"/>
  <c r="B23" i="1"/>
  <c r="H22" i="1"/>
  <c r="G21" i="1"/>
  <c r="D21" i="1"/>
  <c r="C21" i="1"/>
  <c r="B21" i="1"/>
  <c r="I19" i="1"/>
  <c r="D19" i="1"/>
  <c r="C19" i="1"/>
  <c r="B19" i="1"/>
  <c r="D17" i="1"/>
  <c r="C17" i="1"/>
  <c r="B17" i="1"/>
  <c r="H18" i="1" s="1"/>
  <c r="J20" i="1" s="1"/>
  <c r="D15" i="1"/>
  <c r="C15" i="1"/>
  <c r="B15" i="1"/>
  <c r="H14" i="1"/>
  <c r="G13" i="1"/>
  <c r="D13" i="1"/>
  <c r="C13" i="1"/>
  <c r="B13" i="1"/>
  <c r="D11" i="1"/>
  <c r="C11" i="1"/>
  <c r="B11" i="1"/>
  <c r="M9" i="1"/>
  <c r="D9" i="1"/>
  <c r="C9" i="1"/>
  <c r="B9" i="1"/>
  <c r="H10" i="1" s="1"/>
  <c r="J12" i="1" s="1"/>
  <c r="L16" i="1" s="1"/>
  <c r="F7" i="1"/>
</calcChain>
</file>

<file path=xl/sharedStrings.xml><?xml version="1.0" encoding="utf-8"?>
<sst xmlns="http://schemas.openxmlformats.org/spreadsheetml/2006/main" count="320" uniqueCount="129">
  <si>
    <t xml:space="preserve"> 1º TORNEO ZONAL</t>
  </si>
  <si>
    <t>Semana</t>
  </si>
  <si>
    <t>Territorial</t>
  </si>
  <si>
    <t xml:space="preserve"> OVIEDO</t>
  </si>
  <si>
    <t>Club</t>
  </si>
  <si>
    <t>Premios en metálico</t>
  </si>
  <si>
    <t xml:space="preserve"> Categoría Alevín</t>
  </si>
  <si>
    <t>Femenino</t>
  </si>
  <si>
    <t>Juez Árbitro</t>
  </si>
  <si>
    <t>Licencia</t>
  </si>
  <si>
    <t>Ranking</t>
  </si>
  <si>
    <t>St</t>
  </si>
  <si>
    <t>CS</t>
  </si>
  <si>
    <t>Cuartos Final</t>
  </si>
  <si>
    <t>Semifinales</t>
  </si>
  <si>
    <t>Final</t>
  </si>
  <si>
    <t>v2.0</t>
  </si>
  <si>
    <t>Sorteo fecha/hora</t>
  </si>
  <si>
    <t>#</t>
  </si>
  <si>
    <t>Cabezas  de serie</t>
  </si>
  <si>
    <t>Lucky Losers</t>
  </si>
  <si>
    <t>Reemplaza a</t>
  </si>
  <si>
    <t>Pelota oficial</t>
  </si>
  <si>
    <t>Representante Jugadores</t>
  </si>
  <si>
    <t>Juez Árbitro y Licencia</t>
  </si>
  <si>
    <t>Firma</t>
  </si>
  <si>
    <t>Fecha Finalización</t>
  </si>
  <si>
    <t>Sello de la Federación Territorial</t>
  </si>
  <si>
    <t xml:space="preserve"> Categoría Cadete</t>
  </si>
  <si>
    <t xml:space="preserve"> Femenino</t>
  </si>
  <si>
    <t>OVIEDO</t>
  </si>
  <si>
    <t xml:space="preserve"> Masculino</t>
  </si>
  <si>
    <t>2ª Ronda</t>
  </si>
  <si>
    <t>Bye</t>
  </si>
  <si>
    <t>Isabel López Anglada</t>
  </si>
  <si>
    <t>Lorena Buelga Cobreros</t>
  </si>
  <si>
    <t xml:space="preserve">Gema Arias Tuñón </t>
  </si>
  <si>
    <t>Teo Gamon Prieto</t>
  </si>
  <si>
    <t>Miguel Cano Molina</t>
  </si>
  <si>
    <t>Álvaro Poo Suárez</t>
  </si>
  <si>
    <t>Masculino</t>
  </si>
  <si>
    <t xml:space="preserve"> Categoría Infantil</t>
  </si>
  <si>
    <t>Kassandra Camblor Benalcazar</t>
  </si>
  <si>
    <t>Aroa Pisarevskiy Aguirre</t>
  </si>
  <si>
    <t xml:space="preserve"> Categoria Infantil</t>
  </si>
  <si>
    <t>Mateo Rosal Álvarez</t>
  </si>
  <si>
    <t>Martín Ania Castaño</t>
  </si>
  <si>
    <t xml:space="preserve"> Categoría Benjamín</t>
  </si>
  <si>
    <t>Miguel Vishwas Álvarez</t>
  </si>
  <si>
    <t>Eduardo Otero Rodriguez</t>
  </si>
  <si>
    <t>Pelayo Valverde Álvarez</t>
  </si>
  <si>
    <t>César L.Rodríguez Rodríguez</t>
  </si>
  <si>
    <t>Nico Miranda Ortega</t>
  </si>
  <si>
    <t>Enrique Rodríguez González</t>
  </si>
  <si>
    <t>Bruno Alonso García</t>
  </si>
  <si>
    <t>Gonzalo Álvarez Álvarez</t>
  </si>
  <si>
    <t>Gabino Esteban Díaz</t>
  </si>
  <si>
    <t>Bosco Álvarez Florez</t>
  </si>
  <si>
    <t>Álvaro Collado García</t>
  </si>
  <si>
    <t>Mateo G.Suárez Rivera</t>
  </si>
  <si>
    <t>Ramón Villeta Álvarez</t>
  </si>
  <si>
    <t>Pablo Cordero González</t>
  </si>
  <si>
    <t>Rodrigo Villeta Álvarez</t>
  </si>
  <si>
    <t>Jaime Ardura Herrero</t>
  </si>
  <si>
    <t>Hugo Villar García</t>
  </si>
  <si>
    <t>Alejandro González Fonticiella</t>
  </si>
  <si>
    <t>Álvaro Ardura Herrero</t>
  </si>
  <si>
    <t>Samuel García Villalobos</t>
  </si>
  <si>
    <t>Jaime Lago Martínez</t>
  </si>
  <si>
    <t>Nicolás Sánchez Alonso</t>
  </si>
  <si>
    <t>Lucas Masheffrey Fernández</t>
  </si>
  <si>
    <t>Tristán Álvarez Florez</t>
  </si>
  <si>
    <t>Lucas Fernández Masaguer</t>
  </si>
  <si>
    <t>Antonio Soto Vega</t>
  </si>
  <si>
    <t>Teresa Somolinos Pérez</t>
  </si>
  <si>
    <t>Casilda López Pérez</t>
  </si>
  <si>
    <t>Lola Fernández Bermudo</t>
  </si>
  <si>
    <t>Cayetana Movilla Gorgojo</t>
  </si>
  <si>
    <t>Celia Rodríguez Viejo</t>
  </si>
  <si>
    <t>Paula Del Río Martínez</t>
  </si>
  <si>
    <t>Inés Pérez Villadoniga</t>
  </si>
  <si>
    <t>Sofía Calle Martínez</t>
  </si>
  <si>
    <t>Sofía García González</t>
  </si>
  <si>
    <t>Mara Ruiz García</t>
  </si>
  <si>
    <t>Ana García Verdugo</t>
  </si>
  <si>
    <t>Paula Trapiella Señaris</t>
  </si>
  <si>
    <t>Mar Brun Pérez</t>
  </si>
  <si>
    <t>Emma González Cortina</t>
  </si>
  <si>
    <t>Daniela Simarro Solís</t>
  </si>
  <si>
    <t>Sara Cotarelo Blanco</t>
  </si>
  <si>
    <t>Julieta Tranche Pérez</t>
  </si>
  <si>
    <t>Jana Cano Rodríguez</t>
  </si>
  <si>
    <t>Covadonga González Heres</t>
  </si>
  <si>
    <t>Álvaro López Pérez</t>
  </si>
  <si>
    <t>Adrián Fariña Rodríguez</t>
  </si>
  <si>
    <t>Miguel González García</t>
  </si>
  <si>
    <t>Daniel Castañón González</t>
  </si>
  <si>
    <t>Pelayo Villamor Guisasola</t>
  </si>
  <si>
    <t xml:space="preserve">Pedro Pardo López </t>
  </si>
  <si>
    <t>Juan Galán Menendez</t>
  </si>
  <si>
    <t>Marco Fernández Alonso</t>
  </si>
  <si>
    <t>Óliver Bragado Ovelleiro</t>
  </si>
  <si>
    <t>Martín Seijo Fernández</t>
  </si>
  <si>
    <t>Marcos Sandoval Álvarez</t>
  </si>
  <si>
    <t>Bautista Soledo Gangemi</t>
  </si>
  <si>
    <t>Moisés Martinz López</t>
  </si>
  <si>
    <t>Javier Díaz Martinez</t>
  </si>
  <si>
    <t>Héctor Martínez Llamas</t>
  </si>
  <si>
    <t>Martín Ledo Botella</t>
  </si>
  <si>
    <t>Adriana Gutierrez Huergo</t>
  </si>
  <si>
    <t>Candela Menendez López</t>
  </si>
  <si>
    <t>Alicia Braña Rascón</t>
  </si>
  <si>
    <t>Paula Álvarez Llamedo</t>
  </si>
  <si>
    <t>Eva González Simón</t>
  </si>
  <si>
    <t>Sara Arguelles González</t>
  </si>
  <si>
    <t>Lucia Belmar Muñiz</t>
  </si>
  <si>
    <t>Gabriela Álvarez Corral</t>
  </si>
  <si>
    <t>Candela Vuelta Rodríguez</t>
  </si>
  <si>
    <t xml:space="preserve">Victoria Somolinos Pérez </t>
  </si>
  <si>
    <t>Teresa González Gil</t>
  </si>
  <si>
    <t>Olivia Tranche Pérez</t>
  </si>
  <si>
    <t>Laura González Bousoño</t>
  </si>
  <si>
    <t>Valentina González González</t>
  </si>
  <si>
    <t>María Gómez Baragaño</t>
  </si>
  <si>
    <t>Alicia Trapiello Señaris</t>
  </si>
  <si>
    <t>Sofía Fernández Masaguer</t>
  </si>
  <si>
    <t>Alba Del Rosario Cobo</t>
  </si>
  <si>
    <t>Nora Florez Santano</t>
  </si>
  <si>
    <t>Lilia García Menéndez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</si>
</sst>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C0A]d\-mmm\-yy;@"/>
    <numFmt numFmtId="165" formatCode="h:mm;@"/>
    <numFmt numFmtId="166" formatCode="#,##0\ &quot;€&quot;"/>
  </numFmts>
  <fonts count="19" x14ac:knownFonts="1">
    <font>
      <sz val="11"/>
      <color theme="1"/>
      <name val="Calibri"/>
      <family val="2"/>
      <scheme val="minor"/>
    </font>
    <font>
      <b/>
      <i/>
      <sz val="20"/>
      <name val="Arial"/>
      <family val="2"/>
    </font>
    <font>
      <b/>
      <i/>
      <sz val="10"/>
      <name val="Arial"/>
      <family val="2"/>
    </font>
    <font>
      <sz val="10"/>
      <name val="Arial"/>
      <family val="2"/>
    </font>
    <font>
      <b/>
      <sz val="7"/>
      <name val="Arial"/>
      <family val="2"/>
    </font>
    <font>
      <b/>
      <sz val="7"/>
      <color indexed="8"/>
      <name val="Arial"/>
      <family val="2"/>
    </font>
    <font>
      <b/>
      <sz val="8"/>
      <name val="Arial"/>
      <family val="2"/>
    </font>
    <font>
      <b/>
      <sz val="8"/>
      <color indexed="8"/>
      <name val="Arial"/>
      <family val="2"/>
    </font>
    <font>
      <sz val="7"/>
      <name val="Arial"/>
      <family val="2"/>
    </font>
    <font>
      <sz val="6"/>
      <name val="Arial"/>
      <family val="2"/>
    </font>
    <font>
      <b/>
      <sz val="8.5"/>
      <name val="Arial"/>
      <family val="2"/>
    </font>
    <font>
      <sz val="8.5"/>
      <name val="Arial"/>
      <family val="2"/>
    </font>
    <font>
      <sz val="8.5"/>
      <color indexed="42"/>
      <name val="Arial"/>
      <family val="2"/>
    </font>
    <font>
      <sz val="10"/>
      <color indexed="9"/>
      <name val="Arial"/>
      <family val="2"/>
    </font>
    <font>
      <sz val="8.5"/>
      <color theme="0"/>
      <name val="Arial"/>
      <family val="2"/>
    </font>
    <font>
      <sz val="7"/>
      <color indexed="9"/>
      <name val="Arial"/>
      <family val="2"/>
    </font>
    <font>
      <sz val="8.5"/>
      <color indexed="33"/>
      <name val="Arial"/>
      <family val="2"/>
    </font>
    <font>
      <sz val="8.5"/>
      <color indexed="9"/>
      <name val="Arial"/>
      <family val="2"/>
    </font>
    <font>
      <i/>
      <sz val="8.5"/>
      <color theme="0"/>
      <name val="Arial"/>
      <family val="2"/>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s>
  <borders count="28">
    <border>
      <left/>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s>
  <cellStyleXfs count="4">
    <xf numFmtId="0" fontId="0" fillId="0" borderId="0"/>
    <xf numFmtId="0" fontId="3" fillId="0" borderId="0"/>
    <xf numFmtId="165" fontId="3" fillId="0" borderId="0" applyFont="0" applyFill="0" applyBorder="0" applyAlignment="0" applyProtection="0"/>
    <xf numFmtId="0" fontId="3" fillId="0" borderId="0"/>
  </cellStyleXfs>
  <cellXfs count="141">
    <xf numFmtId="0" fontId="0" fillId="0" borderId="0" xfId="0"/>
    <xf numFmtId="0" fontId="4" fillId="2" borderId="0" xfId="1" applyFont="1" applyFill="1" applyAlignment="1" applyProtection="1">
      <alignment horizontal="center" vertical="center"/>
      <protection hidden="1"/>
    </xf>
    <xf numFmtId="49" fontId="4" fillId="2" borderId="0" xfId="1" applyNumberFormat="1" applyFont="1" applyFill="1" applyAlignment="1" applyProtection="1">
      <alignment horizontal="center" vertical="center"/>
      <protection hidden="1"/>
    </xf>
    <xf numFmtId="0" fontId="4" fillId="0" borderId="0" xfId="1" applyFont="1" applyAlignment="1" applyProtection="1">
      <alignment horizontal="center" vertical="center"/>
      <protection hidden="1"/>
    </xf>
    <xf numFmtId="49" fontId="5" fillId="0" borderId="0" xfId="1" applyNumberFormat="1" applyFont="1" applyAlignment="1" applyProtection="1">
      <alignment horizontal="right" vertical="center"/>
      <protection hidden="1"/>
    </xf>
    <xf numFmtId="164" fontId="6" fillId="0" borderId="0" xfId="0"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6" fillId="0" borderId="0" xfId="2" applyNumberFormat="1" applyFont="1" applyBorder="1" applyAlignment="1" applyProtection="1">
      <alignment horizontal="center" vertical="center"/>
      <protection hidden="1"/>
    </xf>
    <xf numFmtId="49" fontId="7" fillId="0" borderId="0" xfId="1" applyNumberFormat="1" applyFont="1" applyAlignment="1" applyProtection="1">
      <alignment horizontal="right" vertical="center"/>
      <protection hidden="1"/>
    </xf>
    <xf numFmtId="49" fontId="4" fillId="2" borderId="0" xfId="1" applyNumberFormat="1" applyFont="1" applyFill="1" applyAlignment="1" applyProtection="1">
      <alignment horizontal="right" vertical="center"/>
      <protection hidden="1"/>
    </xf>
    <xf numFmtId="49" fontId="4" fillId="0" borderId="0" xfId="1" applyNumberFormat="1" applyFont="1" applyAlignment="1" applyProtection="1">
      <alignment horizontal="right" vertical="center"/>
      <protection hidden="1"/>
    </xf>
    <xf numFmtId="49" fontId="6" fillId="0" borderId="1" xfId="1" applyNumberFormat="1" applyFont="1" applyBorder="1" applyAlignment="1" applyProtection="1">
      <alignment horizontal="center" vertical="center"/>
      <protection hidden="1"/>
    </xf>
    <xf numFmtId="0" fontId="6" fillId="0" borderId="1" xfId="2" applyNumberFormat="1" applyFont="1" applyBorder="1" applyAlignment="1" applyProtection="1">
      <alignment horizontal="center" vertical="center"/>
      <protection hidden="1"/>
    </xf>
    <xf numFmtId="49" fontId="6" fillId="0" borderId="1" xfId="1" applyNumberFormat="1" applyFont="1" applyBorder="1" applyAlignment="1" applyProtection="1">
      <alignment horizontal="right" vertical="center"/>
      <protection hidden="1"/>
    </xf>
    <xf numFmtId="49" fontId="6" fillId="0" borderId="0" xfId="1" applyNumberFormat="1" applyFont="1" applyAlignment="1" applyProtection="1">
      <alignment horizontal="right" vertical="center"/>
      <protection hidden="1"/>
    </xf>
    <xf numFmtId="0" fontId="8" fillId="2" borderId="0" xfId="3" applyFont="1" applyFill="1" applyAlignment="1" applyProtection="1">
      <alignment horizontal="right" vertical="center"/>
      <protection hidden="1"/>
    </xf>
    <xf numFmtId="0" fontId="8" fillId="2" borderId="0" xfId="3" applyFont="1" applyFill="1" applyAlignment="1" applyProtection="1">
      <alignment horizontal="center" vertical="center"/>
      <protection hidden="1"/>
    </xf>
    <xf numFmtId="0" fontId="8" fillId="0" borderId="0" xfId="3" applyFont="1" applyAlignment="1" applyProtection="1">
      <alignment horizontal="center" vertical="center"/>
      <protection hidden="1"/>
    </xf>
    <xf numFmtId="0" fontId="9" fillId="2" borderId="0" xfId="3" applyFont="1" applyFill="1" applyAlignment="1" applyProtection="1">
      <alignment horizontal="right" vertical="center"/>
      <protection locked="0"/>
    </xf>
    <xf numFmtId="0" fontId="9" fillId="0" borderId="0" xfId="3" applyFont="1" applyAlignment="1" applyProtection="1">
      <alignment horizontal="right" vertical="center"/>
      <protection locked="0"/>
    </xf>
    <xf numFmtId="0" fontId="9" fillId="0" borderId="0" xfId="3" applyFont="1" applyAlignment="1" applyProtection="1">
      <alignment horizontal="center" vertical="center"/>
      <protection locked="0"/>
    </xf>
    <xf numFmtId="0" fontId="9" fillId="0" borderId="0" xfId="3" applyFont="1" applyAlignment="1" applyProtection="1">
      <alignment horizontal="left" vertical="center"/>
      <protection locked="0"/>
    </xf>
    <xf numFmtId="0" fontId="10" fillId="2" borderId="0" xfId="0" applyFont="1" applyFill="1" applyAlignment="1" applyProtection="1">
      <alignment horizontal="center" vertical="center"/>
      <protection locked="0"/>
    </xf>
    <xf numFmtId="0" fontId="11" fillId="0" borderId="2" xfId="0" applyFont="1" applyBorder="1" applyAlignment="1" applyProtection="1">
      <alignment horizontal="right" vertical="center" shrinkToFit="1"/>
      <protection hidden="1"/>
    </xf>
    <xf numFmtId="0" fontId="11" fillId="0" borderId="2" xfId="0" applyFont="1" applyBorder="1" applyAlignment="1" applyProtection="1">
      <alignment horizontal="center" vertical="center"/>
      <protection hidden="1"/>
    </xf>
    <xf numFmtId="0" fontId="12" fillId="3" borderId="2" xfId="1" applyFont="1" applyFill="1" applyBorder="1" applyAlignment="1" applyProtection="1">
      <alignment horizontal="center" vertical="center"/>
      <protection locked="0"/>
    </xf>
    <xf numFmtId="0" fontId="11" fillId="0" borderId="2" xfId="0" applyFont="1" applyBorder="1" applyAlignment="1" applyProtection="1">
      <alignment vertical="center"/>
      <protection hidden="1"/>
    </xf>
    <xf numFmtId="0" fontId="11" fillId="0" borderId="0" xfId="0" applyFont="1" applyAlignment="1" applyProtection="1">
      <alignment vertical="center"/>
      <protection locked="0"/>
    </xf>
    <xf numFmtId="0" fontId="13" fillId="0" borderId="0" xfId="1" applyFont="1" applyProtection="1">
      <protection hidden="1"/>
    </xf>
    <xf numFmtId="0" fontId="11" fillId="2" borderId="0" xfId="0" applyFont="1" applyFill="1" applyAlignment="1" applyProtection="1">
      <alignment horizontal="center" vertical="center"/>
      <protection locked="0"/>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0" borderId="3" xfId="0" applyFont="1" applyBorder="1" applyAlignment="1" applyProtection="1">
      <alignment vertical="center"/>
      <protection hidden="1"/>
    </xf>
    <xf numFmtId="0" fontId="11" fillId="0" borderId="0" xfId="3" applyFont="1" applyAlignment="1" applyProtection="1">
      <alignment vertical="center"/>
      <protection locked="0"/>
    </xf>
    <xf numFmtId="0" fontId="14" fillId="0" borderId="0" xfId="0" applyFont="1" applyAlignment="1">
      <alignment horizontal="center" vertical="center" shrinkToFit="1"/>
    </xf>
    <xf numFmtId="0" fontId="11" fillId="0" borderId="0" xfId="0" applyFont="1" applyAlignment="1" applyProtection="1">
      <alignment horizontal="center" vertical="center" shrinkToFit="1"/>
      <protection locked="0"/>
    </xf>
    <xf numFmtId="0" fontId="11" fillId="0" borderId="4" xfId="0" applyFont="1" applyBorder="1" applyAlignment="1" applyProtection="1">
      <alignment vertical="center"/>
      <protection hidden="1"/>
    </xf>
    <xf numFmtId="0" fontId="11" fillId="0" borderId="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1" fillId="0" borderId="0" xfId="0" applyFont="1" applyAlignment="1" applyProtection="1">
      <alignment vertical="center"/>
      <protection hidden="1"/>
    </xf>
    <xf numFmtId="0" fontId="11" fillId="0" borderId="5" xfId="0" applyFont="1" applyBorder="1" applyAlignment="1" applyProtection="1">
      <alignment horizontal="center" vertical="center" shrinkToFit="1"/>
      <protection locked="0"/>
    </xf>
    <xf numFmtId="0" fontId="14" fillId="0" borderId="0" xfId="3" applyFont="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1" fillId="0" borderId="7" xfId="3" applyFont="1" applyBorder="1" applyAlignment="1" applyProtection="1">
      <alignment vertical="center"/>
      <protection locked="0"/>
    </xf>
    <xf numFmtId="0" fontId="14" fillId="0" borderId="6" xfId="0" applyFont="1" applyBorder="1" applyAlignment="1">
      <alignment horizontal="center" vertical="center" shrinkToFit="1"/>
    </xf>
    <xf numFmtId="0" fontId="14" fillId="0" borderId="6"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hidden="1"/>
    </xf>
    <xf numFmtId="0" fontId="8" fillId="0" borderId="5"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locked="0"/>
    </xf>
    <xf numFmtId="0" fontId="0" fillId="0" borderId="0" xfId="0" applyAlignment="1" applyProtection="1">
      <alignment vertical="center"/>
      <protection locked="0"/>
    </xf>
    <xf numFmtId="49" fontId="5" fillId="2" borderId="11" xfId="1" applyNumberFormat="1" applyFont="1" applyFill="1" applyBorder="1" applyAlignment="1" applyProtection="1">
      <alignment horizontal="center" vertical="center"/>
      <protection locked="0"/>
    </xf>
    <xf numFmtId="49" fontId="5" fillId="2" borderId="12"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protection locked="0"/>
    </xf>
    <xf numFmtId="0" fontId="8" fillId="4" borderId="17" xfId="1" applyFont="1" applyFill="1" applyBorder="1" applyAlignment="1" applyProtection="1">
      <alignment horizontal="center" vertical="center"/>
      <protection hidden="1"/>
    </xf>
    <xf numFmtId="0" fontId="8" fillId="4" borderId="18" xfId="3" applyFont="1" applyFill="1" applyBorder="1" applyAlignment="1" applyProtection="1">
      <alignment vertical="center"/>
      <protection hidden="1"/>
    </xf>
    <xf numFmtId="49" fontId="8" fillId="4" borderId="0" xfId="1" applyNumberFormat="1" applyFont="1" applyFill="1" applyAlignment="1" applyProtection="1">
      <alignment horizontal="center" vertical="center"/>
      <protection locked="0"/>
    </xf>
    <xf numFmtId="0" fontId="8" fillId="4" borderId="20" xfId="1" applyFont="1" applyFill="1" applyBorder="1" applyAlignment="1" applyProtection="1">
      <alignment horizontal="center" vertical="center"/>
      <protection hidden="1"/>
    </xf>
    <xf numFmtId="0" fontId="8" fillId="4" borderId="21" xfId="1" applyFont="1" applyFill="1" applyBorder="1" applyAlignment="1" applyProtection="1">
      <alignment vertical="center"/>
      <protection hidden="1"/>
    </xf>
    <xf numFmtId="0" fontId="8" fillId="0" borderId="20" xfId="1" applyFont="1" applyBorder="1" applyAlignment="1" applyProtection="1">
      <alignment horizontal="center" vertical="center"/>
      <protection hidden="1"/>
    </xf>
    <xf numFmtId="0" fontId="8" fillId="0" borderId="21" xfId="1" applyFont="1" applyBorder="1" applyAlignment="1" applyProtection="1">
      <alignment vertical="center"/>
      <protection hidden="1"/>
    </xf>
    <xf numFmtId="0" fontId="8" fillId="0" borderId="24" xfId="1" applyFont="1" applyBorder="1" applyAlignment="1" applyProtection="1">
      <alignment horizontal="center" vertical="center"/>
      <protection hidden="1"/>
    </xf>
    <xf numFmtId="0" fontId="8" fillId="0" borderId="25" xfId="1" applyFont="1" applyBorder="1" applyAlignment="1" applyProtection="1">
      <alignment vertical="center"/>
      <protection hidden="1"/>
    </xf>
    <xf numFmtId="49" fontId="8" fillId="4" borderId="1" xfId="1" applyNumberFormat="1" applyFont="1" applyFill="1" applyBorder="1" applyAlignment="1" applyProtection="1">
      <alignment horizontal="center" vertical="center"/>
      <protection locked="0"/>
    </xf>
    <xf numFmtId="0" fontId="3" fillId="0" borderId="0" xfId="1" applyProtection="1">
      <protection locked="0"/>
    </xf>
    <xf numFmtId="0" fontId="9" fillId="0" borderId="0" xfId="1" applyFont="1" applyAlignment="1" applyProtection="1">
      <alignment horizontal="center" vertical="center"/>
      <protection locked="0"/>
    </xf>
    <xf numFmtId="0" fontId="15" fillId="0" borderId="0" xfId="1" applyFont="1" applyProtection="1">
      <protection locked="0"/>
    </xf>
    <xf numFmtId="0" fontId="13" fillId="0" borderId="0" xfId="1" applyFont="1" applyProtection="1">
      <protection locked="0"/>
    </xf>
    <xf numFmtId="0" fontId="9" fillId="0" borderId="0" xfId="0" applyFont="1" applyAlignment="1" applyProtection="1">
      <alignment horizontal="center" vertical="center"/>
      <protection locked="0"/>
    </xf>
    <xf numFmtId="0" fontId="0" fillId="0" borderId="0" xfId="0" applyProtection="1">
      <protection locked="0"/>
    </xf>
    <xf numFmtId="49" fontId="7" fillId="0" borderId="1" xfId="1" applyNumberFormat="1" applyFont="1" applyBorder="1" applyAlignment="1" applyProtection="1">
      <alignment horizontal="right" vertical="center"/>
      <protection hidden="1"/>
    </xf>
    <xf numFmtId="49" fontId="8" fillId="2" borderId="0" xfId="3" applyNumberFormat="1" applyFont="1" applyFill="1" applyAlignment="1" applyProtection="1">
      <alignment horizontal="right" vertical="center"/>
      <protection hidden="1"/>
    </xf>
    <xf numFmtId="49" fontId="8" fillId="2" borderId="0" xfId="3" applyNumberFormat="1" applyFont="1" applyFill="1" applyAlignment="1" applyProtection="1">
      <alignment horizontal="center" vertical="center"/>
      <protection hidden="1"/>
    </xf>
    <xf numFmtId="49" fontId="9" fillId="2" borderId="0" xfId="3" applyNumberFormat="1" applyFont="1" applyFill="1" applyAlignment="1" applyProtection="1">
      <alignment horizontal="right" vertical="center"/>
      <protection locked="0"/>
    </xf>
    <xf numFmtId="49" fontId="9" fillId="0" borderId="0" xfId="3" applyNumberFormat="1" applyFont="1" applyAlignment="1" applyProtection="1">
      <alignment horizontal="center" vertical="center"/>
      <protection locked="0"/>
    </xf>
    <xf numFmtId="49" fontId="9" fillId="0" borderId="0" xfId="3" applyNumberFormat="1" applyFont="1" applyAlignment="1" applyProtection="1">
      <alignment horizontal="left" vertical="center"/>
      <protection locked="0"/>
    </xf>
    <xf numFmtId="0" fontId="10" fillId="2" borderId="0" xfId="3" applyFont="1" applyFill="1" applyAlignment="1" applyProtection="1">
      <alignment horizontal="center" vertical="center"/>
      <protection locked="0"/>
    </xf>
    <xf numFmtId="0" fontId="11" fillId="4" borderId="0" xfId="3" applyFont="1" applyFill="1" applyAlignment="1" applyProtection="1">
      <alignment vertical="center"/>
      <protection locked="0"/>
    </xf>
    <xf numFmtId="0" fontId="11" fillId="2" borderId="0" xfId="3" applyFont="1" applyFill="1" applyAlignment="1" applyProtection="1">
      <alignment horizontal="center" vertical="center"/>
      <protection locked="0"/>
    </xf>
    <xf numFmtId="0" fontId="11" fillId="0" borderId="0" xfId="3" applyFont="1" applyAlignment="1" applyProtection="1">
      <alignment horizontal="right" vertical="center" shrinkToFit="1"/>
      <protection hidden="1"/>
    </xf>
    <xf numFmtId="0" fontId="11" fillId="0" borderId="0" xfId="3" applyFont="1" applyAlignment="1" applyProtection="1">
      <alignment horizontal="center" vertical="center"/>
      <protection hidden="1"/>
    </xf>
    <xf numFmtId="0" fontId="12" fillId="0" borderId="0" xfId="3" applyFont="1" applyAlignment="1" applyProtection="1">
      <alignment horizontal="center" vertical="center"/>
      <protection locked="0"/>
    </xf>
    <xf numFmtId="0" fontId="11" fillId="0" borderId="3" xfId="3" applyFont="1" applyBorder="1" applyAlignment="1" applyProtection="1">
      <alignment vertical="center"/>
      <protection hidden="1"/>
    </xf>
    <xf numFmtId="0" fontId="14" fillId="4" borderId="0" xfId="3" applyFont="1" applyFill="1" applyAlignment="1" applyProtection="1">
      <alignment horizontal="center" vertical="center" shrinkToFit="1"/>
      <protection hidden="1"/>
    </xf>
    <xf numFmtId="0" fontId="11" fillId="4" borderId="0" xfId="3" applyFont="1" applyFill="1" applyAlignment="1" applyProtection="1">
      <alignment horizontal="center" vertical="center" shrinkToFit="1"/>
      <protection locked="0"/>
    </xf>
    <xf numFmtId="0" fontId="11" fillId="4" borderId="3" xfId="3" applyFont="1" applyFill="1" applyBorder="1" applyAlignment="1" applyProtection="1">
      <alignment horizontal="center" vertical="center" shrinkToFit="1"/>
      <protection locked="0"/>
    </xf>
    <xf numFmtId="0" fontId="11" fillId="0" borderId="0" xfId="3" applyFont="1" applyAlignment="1" applyProtection="1">
      <alignment vertical="center"/>
      <protection hidden="1"/>
    </xf>
    <xf numFmtId="0" fontId="16" fillId="4" borderId="5" xfId="3" applyFont="1" applyFill="1" applyBorder="1" applyAlignment="1" applyProtection="1">
      <alignment horizontal="center" vertical="center" shrinkToFit="1"/>
      <protection locked="0"/>
    </xf>
    <xf numFmtId="0" fontId="14" fillId="4" borderId="5" xfId="3" applyFont="1" applyFill="1" applyBorder="1" applyAlignment="1" applyProtection="1">
      <alignment horizontal="center" vertical="center" shrinkToFit="1"/>
      <protection hidden="1"/>
    </xf>
    <xf numFmtId="0" fontId="11" fillId="4" borderId="5" xfId="3" applyFont="1" applyFill="1" applyBorder="1" applyAlignment="1" applyProtection="1">
      <alignment horizontal="center" vertical="center" shrinkToFit="1"/>
      <protection locked="0"/>
    </xf>
    <xf numFmtId="0" fontId="16" fillId="4" borderId="0" xfId="3" applyFont="1" applyFill="1" applyAlignment="1" applyProtection="1">
      <alignment horizontal="center" vertical="center" shrinkToFit="1"/>
      <protection locked="0"/>
    </xf>
    <xf numFmtId="0" fontId="11" fillId="0" borderId="0" xfId="3" applyFont="1" applyAlignment="1" applyProtection="1">
      <alignment horizontal="center" vertical="center"/>
      <protection locked="0"/>
    </xf>
    <xf numFmtId="49" fontId="11" fillId="4" borderId="3" xfId="3" applyNumberFormat="1" applyFont="1" applyFill="1" applyBorder="1" applyAlignment="1" applyProtection="1">
      <alignment horizontal="center" vertical="center" shrinkToFit="1"/>
      <protection locked="0"/>
    </xf>
    <xf numFmtId="0" fontId="17" fillId="4" borderId="0" xfId="3" applyFont="1" applyFill="1" applyAlignment="1" applyProtection="1">
      <alignment horizontal="center" vertical="center" shrinkToFit="1"/>
      <protection locked="0"/>
    </xf>
    <xf numFmtId="0" fontId="8" fillId="0" borderId="0" xfId="0" applyFont="1" applyAlignment="1" applyProtection="1">
      <alignment horizontal="center" vertical="center" shrinkToFit="1"/>
      <protection hidden="1"/>
    </xf>
    <xf numFmtId="0" fontId="18" fillId="4" borderId="0" xfId="3" applyFont="1" applyFill="1" applyAlignment="1" applyProtection="1">
      <alignment horizontal="center" vertical="center" shrinkToFit="1"/>
      <protection hidden="1"/>
    </xf>
    <xf numFmtId="0" fontId="11" fillId="0" borderId="4" xfId="3" applyFont="1" applyBorder="1" applyAlignment="1" applyProtection="1">
      <alignment vertical="center"/>
      <protection locked="0"/>
    </xf>
    <xf numFmtId="0" fontId="3" fillId="0" borderId="0" xfId="3" applyAlignment="1" applyProtection="1">
      <alignment vertical="center"/>
      <protection locked="0"/>
    </xf>
    <xf numFmtId="0" fontId="11" fillId="0" borderId="1" xfId="3" applyFont="1" applyBorder="1" applyAlignment="1" applyProtection="1">
      <alignment horizontal="center" vertical="center"/>
      <protection hidden="1"/>
    </xf>
    <xf numFmtId="49" fontId="2" fillId="0" borderId="0" xfId="0" applyNumberFormat="1" applyFont="1" applyAlignment="1" applyProtection="1">
      <alignment horizontal="center"/>
      <protection hidden="1"/>
    </xf>
    <xf numFmtId="0" fontId="4" fillId="2" borderId="0" xfId="1" applyFont="1" applyFill="1" applyAlignment="1" applyProtection="1">
      <alignment horizontal="center" vertical="center"/>
      <protection hidden="1"/>
    </xf>
    <xf numFmtId="164" fontId="6" fillId="0" borderId="0" xfId="0" applyNumberFormat="1" applyFont="1" applyAlignment="1" applyProtection="1">
      <alignment horizontal="center" vertical="center"/>
      <protection hidden="1"/>
    </xf>
    <xf numFmtId="166" fontId="6" fillId="0" borderId="1" xfId="1" applyNumberFormat="1" applyFont="1" applyBorder="1" applyAlignment="1" applyProtection="1">
      <alignment horizontal="center" vertical="center"/>
      <protection hidden="1"/>
    </xf>
    <xf numFmtId="49" fontId="4" fillId="2" borderId="8"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10" xfId="1" applyNumberFormat="1" applyFont="1" applyFill="1" applyBorder="1" applyAlignment="1" applyProtection="1">
      <alignment horizontal="center" vertical="center"/>
      <protection locked="0"/>
    </xf>
    <xf numFmtId="49" fontId="5" fillId="2" borderId="8"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protection locked="0"/>
    </xf>
    <xf numFmtId="49" fontId="5" fillId="2" borderId="13" xfId="1" applyNumberFormat="1" applyFont="1" applyFill="1" applyBorder="1" applyAlignment="1" applyProtection="1">
      <alignment horizontal="center" vertical="center"/>
      <protection locked="0"/>
    </xf>
    <xf numFmtId="49" fontId="5" fillId="2" borderId="10" xfId="1" applyNumberFormat="1" applyFont="1" applyFill="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49" fontId="8" fillId="4" borderId="19" xfId="1" applyNumberFormat="1" applyFont="1" applyFill="1" applyBorder="1" applyAlignment="1" applyProtection="1">
      <alignment horizontal="center" vertical="center"/>
      <protection locked="0"/>
    </xf>
    <xf numFmtId="49" fontId="8" fillId="4" borderId="0" xfId="1" applyNumberFormat="1" applyFont="1" applyFill="1" applyAlignment="1" applyProtection="1">
      <alignment horizontal="center" vertical="center"/>
      <protection locked="0"/>
    </xf>
    <xf numFmtId="49" fontId="8" fillId="4" borderId="5" xfId="1" applyNumberFormat="1" applyFont="1" applyFill="1" applyBorder="1" applyAlignment="1" applyProtection="1">
      <alignment horizontal="center" vertical="center"/>
      <protection locked="0"/>
    </xf>
    <xf numFmtId="49" fontId="8" fillId="4" borderId="18" xfId="1" applyNumberFormat="1" applyFont="1" applyFill="1" applyBorder="1" applyAlignment="1" applyProtection="1">
      <alignment horizontal="center" vertical="center"/>
      <protection locked="0"/>
    </xf>
    <xf numFmtId="0" fontId="4" fillId="2" borderId="8"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2" borderId="10" xfId="1" applyFont="1" applyFill="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49" fontId="8" fillId="0" borderId="22" xfId="1" applyNumberFormat="1" applyFont="1" applyBorder="1" applyAlignment="1" applyProtection="1">
      <alignment horizontal="center" vertical="center"/>
      <protection locked="0"/>
    </xf>
    <xf numFmtId="49" fontId="8" fillId="0" borderId="1" xfId="1" applyNumberFormat="1" applyFont="1" applyBorder="1" applyAlignment="1" applyProtection="1">
      <alignment horizontal="center" vertical="center"/>
      <protection locked="0"/>
    </xf>
    <xf numFmtId="49" fontId="8" fillId="0" borderId="23" xfId="1" applyNumberFormat="1" applyFont="1" applyBorder="1" applyAlignment="1" applyProtection="1">
      <alignment horizontal="center" vertical="center"/>
      <protection locked="0"/>
    </xf>
    <xf numFmtId="0" fontId="8" fillId="0" borderId="22" xfId="1" applyFont="1" applyBorder="1" applyAlignment="1" applyProtection="1">
      <alignment horizontal="center" vertical="center"/>
      <protection hidden="1"/>
    </xf>
    <xf numFmtId="0" fontId="8" fillId="0" borderId="1" xfId="1" applyFont="1" applyBorder="1" applyAlignment="1" applyProtection="1">
      <alignment horizontal="center" vertical="center"/>
      <protection hidden="1"/>
    </xf>
    <xf numFmtId="0" fontId="8" fillId="0" borderId="23" xfId="1" applyFont="1" applyBorder="1" applyAlignment="1" applyProtection="1">
      <alignment horizontal="center" vertical="center"/>
      <protection hidden="1"/>
    </xf>
    <xf numFmtId="49" fontId="8" fillId="4" borderId="22" xfId="1" applyNumberFormat="1" applyFont="1" applyFill="1" applyBorder="1" applyAlignment="1" applyProtection="1">
      <alignment horizontal="center" vertical="center"/>
      <protection locked="0"/>
    </xf>
    <xf numFmtId="49" fontId="8" fillId="4" borderId="1" xfId="1" applyNumberFormat="1" applyFont="1" applyFill="1" applyBorder="1" applyAlignment="1" applyProtection="1">
      <alignment horizontal="center" vertical="center"/>
      <protection locked="0"/>
    </xf>
    <xf numFmtId="49" fontId="8" fillId="4" borderId="26" xfId="1" applyNumberFormat="1" applyFont="1" applyFill="1" applyBorder="1" applyAlignment="1" applyProtection="1">
      <alignment horizontal="center" vertical="center"/>
      <protection locked="0"/>
    </xf>
    <xf numFmtId="49" fontId="8" fillId="4" borderId="23" xfId="1" applyNumberFormat="1" applyFont="1" applyFill="1" applyBorder="1" applyAlignment="1" applyProtection="1">
      <alignment horizontal="center" vertical="center"/>
      <protection locked="0"/>
    </xf>
    <xf numFmtId="0" fontId="9" fillId="0" borderId="27" xfId="1" applyFont="1" applyBorder="1" applyAlignment="1" applyProtection="1">
      <alignment horizontal="center" vertical="center"/>
      <protection locked="0"/>
    </xf>
    <xf numFmtId="49" fontId="8" fillId="0" borderId="19" xfId="1" applyNumberFormat="1" applyFont="1" applyBorder="1" applyAlignment="1" applyProtection="1">
      <alignment horizontal="center" vertical="center"/>
      <protection hidden="1"/>
    </xf>
    <xf numFmtId="0" fontId="8" fillId="0" borderId="0" xfId="1" applyFont="1" applyAlignment="1" applyProtection="1">
      <alignment horizontal="center" vertical="center"/>
      <protection hidden="1"/>
    </xf>
    <xf numFmtId="0" fontId="8" fillId="0" borderId="18" xfId="1" applyFont="1" applyBorder="1" applyAlignment="1" applyProtection="1">
      <alignment horizontal="center" vertical="center"/>
      <protection hidden="1"/>
    </xf>
    <xf numFmtId="0" fontId="9" fillId="0" borderId="0" xfId="0" applyFont="1" applyAlignment="1" applyProtection="1">
      <alignment horizontal="center" vertical="center"/>
      <protection locked="0"/>
    </xf>
    <xf numFmtId="49" fontId="1" fillId="0" borderId="0" xfId="0" applyNumberFormat="1" applyFont="1" applyAlignment="1" applyProtection="1">
      <alignment horizontal="center" vertical="center"/>
      <protection hidden="1"/>
    </xf>
  </cellXfs>
  <cellStyles count="4">
    <cellStyle name="Moneda 2 2" xfId="2"/>
    <cellStyle name="Normal" xfId="0" builtinId="0"/>
    <cellStyle name="Normal 2 2" xfId="1"/>
    <cellStyle name="Normal 3" xfId="3"/>
  </cellStyles>
  <dxfs count="16">
    <dxf>
      <font>
        <b/>
        <i val="0"/>
        <color theme="1"/>
      </font>
      <fill>
        <patternFill>
          <bgColor rgb="FFCCFFCC"/>
        </patternFill>
      </fill>
    </dxf>
    <dxf>
      <font>
        <b/>
        <i val="0"/>
        <condense val="0"/>
        <extend val="0"/>
      </font>
    </dxf>
    <dxf>
      <font>
        <color theme="0"/>
      </font>
      <fill>
        <patternFill>
          <fgColor theme="0"/>
        </patternFill>
      </fill>
    </dxf>
    <dxf>
      <font>
        <b/>
        <i val="0"/>
        <color theme="1"/>
      </font>
      <fill>
        <patternFill>
          <bgColor rgb="FFCCFFCC"/>
        </patternFill>
      </fill>
    </dxf>
    <dxf>
      <font>
        <b/>
        <i val="0"/>
        <condense val="0"/>
        <extend val="0"/>
      </font>
    </dxf>
    <dxf>
      <font>
        <b/>
        <i val="0"/>
      </font>
    </dxf>
    <dxf>
      <font>
        <b/>
        <i val="0"/>
        <color theme="1"/>
      </font>
      <fill>
        <patternFill>
          <bgColor rgb="FFCCFFCC"/>
        </patternFill>
      </fill>
    </dxf>
    <dxf>
      <font>
        <b/>
        <i val="0"/>
        <condense val="0"/>
        <extend val="0"/>
      </font>
    </dxf>
    <dxf>
      <font>
        <b/>
        <i val="0"/>
        <color theme="1"/>
      </font>
      <fill>
        <patternFill>
          <bgColor rgb="FFCCFFCC"/>
        </patternFill>
      </fill>
    </dxf>
    <dxf>
      <font>
        <b/>
        <i val="0"/>
        <condense val="0"/>
        <extend val="0"/>
      </font>
    </dxf>
    <dxf>
      <font>
        <b/>
        <i val="0"/>
        <color theme="1"/>
      </font>
      <fill>
        <patternFill>
          <bgColor rgb="FFCCFFCC"/>
        </patternFill>
      </fill>
    </dxf>
    <dxf>
      <font>
        <b/>
        <i val="0"/>
        <condense val="0"/>
        <extend val="0"/>
      </font>
    </dxf>
    <dxf>
      <font>
        <b/>
        <i val="0"/>
        <color theme="1"/>
      </font>
      <fill>
        <patternFill>
          <bgColor rgb="FFCCFFCC"/>
        </patternFill>
      </fill>
    </dxf>
    <dxf>
      <font>
        <b/>
        <i val="0"/>
        <condense val="0"/>
        <extend val="0"/>
      </font>
    </dxf>
    <dxf>
      <font>
        <b/>
        <i val="0"/>
        <color theme="1"/>
      </font>
      <fill>
        <patternFill>
          <bgColor rgb="FFCCFFCC"/>
        </patternFill>
      </fill>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48</xdr:row>
      <xdr:rowOff>19049</xdr:rowOff>
    </xdr:from>
    <xdr:to>
      <xdr:col>12</xdr:col>
      <xdr:colOff>874669</xdr:colOff>
      <xdr:row>52</xdr:row>
      <xdr:rowOff>142874</xdr:rowOff>
    </xdr:to>
    <xdr:pic>
      <xdr:nvPicPr>
        <xdr:cNvPr id="4" name="Imagen 3" descr="juegos deportivos 24-25">
          <a:extLst>
            <a:ext uri="{FF2B5EF4-FFF2-40B4-BE49-F238E27FC236}">
              <a16:creationId xmlns:a16="http://schemas.microsoft.com/office/drawing/2014/main" xmlns="" id="{D5D117C6-A907-1F21-36E6-A2ACD6152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9220199"/>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752475</xdr:colOff>
      <xdr:row>48</xdr:row>
      <xdr:rowOff>9525</xdr:rowOff>
    </xdr:from>
    <xdr:to>
      <xdr:col>12</xdr:col>
      <xdr:colOff>893719</xdr:colOff>
      <xdr:row>52</xdr:row>
      <xdr:rowOff>133350</xdr:rowOff>
    </xdr:to>
    <xdr:pic>
      <xdr:nvPicPr>
        <xdr:cNvPr id="3" name="Imagen 2" descr="juegos deportivos 24-25">
          <a:extLst>
            <a:ext uri="{FF2B5EF4-FFF2-40B4-BE49-F238E27FC236}">
              <a16:creationId xmlns:a16="http://schemas.microsoft.com/office/drawing/2014/main" xmlns="" id="{FEE794BF-1EA6-454F-AF54-77D95C585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9210675"/>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781050</xdr:colOff>
      <xdr:row>49</xdr:row>
      <xdr:rowOff>28575</xdr:rowOff>
    </xdr:from>
    <xdr:to>
      <xdr:col>13</xdr:col>
      <xdr:colOff>7894</xdr:colOff>
      <xdr:row>53</xdr:row>
      <xdr:rowOff>152400</xdr:rowOff>
    </xdr:to>
    <xdr:pic>
      <xdr:nvPicPr>
        <xdr:cNvPr id="2" name="Imagen 1" descr="juegos deportivos 24-25">
          <a:extLst>
            <a:ext uri="{FF2B5EF4-FFF2-40B4-BE49-F238E27FC236}">
              <a16:creationId xmlns:a16="http://schemas.microsoft.com/office/drawing/2014/main" xmlns="" id="{88BEEE57-3B16-4F01-BADC-6C50AC700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9420225"/>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762000</xdr:colOff>
      <xdr:row>49</xdr:row>
      <xdr:rowOff>19050</xdr:rowOff>
    </xdr:from>
    <xdr:to>
      <xdr:col>12</xdr:col>
      <xdr:colOff>903244</xdr:colOff>
      <xdr:row>53</xdr:row>
      <xdr:rowOff>142875</xdr:rowOff>
    </xdr:to>
    <xdr:pic>
      <xdr:nvPicPr>
        <xdr:cNvPr id="3" name="Imagen 2" descr="juegos deportivos 24-25">
          <a:extLst>
            <a:ext uri="{FF2B5EF4-FFF2-40B4-BE49-F238E27FC236}">
              <a16:creationId xmlns:a16="http://schemas.microsoft.com/office/drawing/2014/main" xmlns="" id="{8F558492-AA85-46AE-942C-407BCC938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44050"/>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752475</xdr:colOff>
      <xdr:row>48</xdr:row>
      <xdr:rowOff>19050</xdr:rowOff>
    </xdr:from>
    <xdr:to>
      <xdr:col>12</xdr:col>
      <xdr:colOff>893719</xdr:colOff>
      <xdr:row>52</xdr:row>
      <xdr:rowOff>142875</xdr:rowOff>
    </xdr:to>
    <xdr:pic>
      <xdr:nvPicPr>
        <xdr:cNvPr id="3" name="Imagen 2" descr="juegos deportivos 24-25">
          <a:extLst>
            <a:ext uri="{FF2B5EF4-FFF2-40B4-BE49-F238E27FC236}">
              <a16:creationId xmlns:a16="http://schemas.microsoft.com/office/drawing/2014/main" xmlns="" id="{D43CA0DD-257C-43ED-9ADD-B1886ABAF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7900" y="9220200"/>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781050</xdr:colOff>
      <xdr:row>80</xdr:row>
      <xdr:rowOff>28575</xdr:rowOff>
    </xdr:from>
    <xdr:to>
      <xdr:col>13</xdr:col>
      <xdr:colOff>7894</xdr:colOff>
      <xdr:row>84</xdr:row>
      <xdr:rowOff>152400</xdr:rowOff>
    </xdr:to>
    <xdr:pic>
      <xdr:nvPicPr>
        <xdr:cNvPr id="3" name="Imagen 2" descr="juegos deportivos 24-25">
          <a:extLst>
            <a:ext uri="{FF2B5EF4-FFF2-40B4-BE49-F238E27FC236}">
              <a16:creationId xmlns:a16="http://schemas.microsoft.com/office/drawing/2014/main" xmlns="" id="{A71A9769-544B-4655-B94D-0D548C595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15325725"/>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781050</xdr:colOff>
      <xdr:row>49</xdr:row>
      <xdr:rowOff>19050</xdr:rowOff>
    </xdr:from>
    <xdr:to>
      <xdr:col>13</xdr:col>
      <xdr:colOff>7894</xdr:colOff>
      <xdr:row>53</xdr:row>
      <xdr:rowOff>142875</xdr:rowOff>
    </xdr:to>
    <xdr:pic>
      <xdr:nvPicPr>
        <xdr:cNvPr id="3" name="Imagen 2" descr="juegos deportivos 24-25">
          <a:extLst>
            <a:ext uri="{FF2B5EF4-FFF2-40B4-BE49-F238E27FC236}">
              <a16:creationId xmlns:a16="http://schemas.microsoft.com/office/drawing/2014/main" xmlns="" id="{AFB4E172-E8C8-4386-8359-99F0A2F72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6475" y="9544050"/>
          <a:ext cx="4532269"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5" workbookViewId="0">
      <selection activeCell="O59" sqref="O59"/>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bestFit="1"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1" spans="1:13" x14ac:dyDescent="0.25">
      <c r="A1" s="101" t="s">
        <v>0</v>
      </c>
      <c r="B1" s="101"/>
      <c r="C1" s="101"/>
      <c r="D1" s="101"/>
      <c r="E1" s="101"/>
      <c r="F1" s="101"/>
      <c r="G1" s="101"/>
      <c r="H1" s="101"/>
      <c r="I1" s="101"/>
      <c r="J1" s="101"/>
      <c r="K1" s="101"/>
      <c r="L1" s="101"/>
      <c r="M1" s="101"/>
    </row>
    <row r="2" spans="1:13" x14ac:dyDescent="0.25">
      <c r="A2" s="102" t="s">
        <v>1</v>
      </c>
      <c r="B2" s="102"/>
      <c r="C2" s="102"/>
      <c r="D2" s="102"/>
      <c r="E2" s="102"/>
      <c r="F2" s="1" t="s">
        <v>2</v>
      </c>
      <c r="G2" s="1" t="s">
        <v>3</v>
      </c>
      <c r="H2" s="1"/>
      <c r="I2" s="2"/>
      <c r="J2" s="2"/>
      <c r="K2" s="1" t="s">
        <v>4</v>
      </c>
      <c r="L2" s="3"/>
      <c r="M2" s="4"/>
    </row>
    <row r="3" spans="1:13" x14ac:dyDescent="0.25">
      <c r="A3" s="103"/>
      <c r="B3" s="103"/>
      <c r="C3" s="103"/>
      <c r="D3" s="103"/>
      <c r="E3" s="103"/>
      <c r="F3" s="5"/>
      <c r="G3" s="6"/>
      <c r="H3" s="6"/>
      <c r="I3" s="7"/>
      <c r="J3" s="7"/>
      <c r="K3" s="5"/>
      <c r="L3" s="5"/>
      <c r="M3" s="8"/>
    </row>
    <row r="4" spans="1:13" x14ac:dyDescent="0.25">
      <c r="A4" s="102" t="s">
        <v>5</v>
      </c>
      <c r="B4" s="102"/>
      <c r="C4" s="102"/>
      <c r="D4" s="102"/>
      <c r="E4" s="102"/>
      <c r="F4" s="1" t="s">
        <v>47</v>
      </c>
      <c r="G4" s="2" t="s">
        <v>7</v>
      </c>
      <c r="H4" s="2"/>
      <c r="I4" s="2"/>
      <c r="J4" s="2"/>
      <c r="K4" s="9" t="s">
        <v>8</v>
      </c>
      <c r="L4" s="10"/>
      <c r="M4" s="4"/>
    </row>
    <row r="5" spans="1:13" ht="15.75" thickBot="1" x14ac:dyDescent="0.3">
      <c r="A5" s="104"/>
      <c r="B5" s="104"/>
      <c r="C5" s="104"/>
      <c r="D5" s="104"/>
      <c r="E5" s="104"/>
      <c r="F5" s="11"/>
      <c r="G5" s="11"/>
      <c r="H5" s="11"/>
      <c r="I5" s="12"/>
      <c r="J5" s="12"/>
      <c r="K5" s="13"/>
      <c r="L5" s="14"/>
      <c r="M5" s="8"/>
    </row>
    <row r="6" spans="1:13" x14ac:dyDescent="0.25">
      <c r="A6" s="15"/>
      <c r="B6" s="16" t="s">
        <v>9</v>
      </c>
      <c r="C6" s="16" t="s">
        <v>10</v>
      </c>
      <c r="D6" s="16" t="s">
        <v>11</v>
      </c>
      <c r="E6" s="16" t="s">
        <v>12</v>
      </c>
      <c r="F6" s="16" t="str">
        <f>IF(G5="Femenino","Jugadora","Jugador")</f>
        <v>Jugador</v>
      </c>
      <c r="G6" s="16" t="s">
        <v>13</v>
      </c>
      <c r="H6" s="16"/>
      <c r="I6" s="16" t="s">
        <v>14</v>
      </c>
      <c r="J6" s="16"/>
      <c r="K6" s="16" t="s">
        <v>15</v>
      </c>
      <c r="L6" s="17"/>
      <c r="M6" s="17"/>
    </row>
    <row r="7" spans="1:13" x14ac:dyDescent="0.25">
      <c r="A7" s="18"/>
      <c r="B7" s="19"/>
      <c r="C7" s="20"/>
      <c r="D7" s="20"/>
      <c r="E7" s="20"/>
      <c r="F7" s="21"/>
      <c r="G7" s="20"/>
      <c r="H7" s="20"/>
      <c r="I7" s="20"/>
      <c r="J7" s="20"/>
      <c r="K7" s="20"/>
      <c r="L7" s="20"/>
      <c r="M7" s="20"/>
    </row>
    <row r="8" spans="1:13" x14ac:dyDescent="0.25">
      <c r="A8" s="22">
        <v>1</v>
      </c>
      <c r="B8" s="23" t="str">
        <f>IF($E8="","",VLOOKUP($E8,#REF!,4,FALSE))</f>
        <v/>
      </c>
      <c r="C8" s="24" t="str">
        <f>IF($E8="","",VLOOKUP($E8,#REF!,9,FALSE))</f>
        <v/>
      </c>
      <c r="D8" s="24" t="str">
        <f>IF($E8="","",VLOOKUP($E8,#REF!,11,FALSE))</f>
        <v/>
      </c>
      <c r="E8" s="25"/>
      <c r="F8" s="26" t="s">
        <v>84</v>
      </c>
      <c r="G8" s="27"/>
      <c r="H8" s="27"/>
      <c r="I8" s="27"/>
      <c r="J8" s="27"/>
      <c r="K8" s="27"/>
      <c r="L8" s="27"/>
      <c r="M8" s="28" t="e">
        <f>#REF!</f>
        <v>#REF!</v>
      </c>
    </row>
    <row r="9" spans="1:13" x14ac:dyDescent="0.25">
      <c r="A9" s="29"/>
      <c r="B9" s="30"/>
      <c r="C9" s="31"/>
      <c r="D9" s="31"/>
      <c r="E9" s="32"/>
      <c r="F9" s="33"/>
      <c r="G9" s="34"/>
      <c r="H9" s="35" t="str">
        <f>IF(G9=P8,B8,B10)</f>
        <v/>
      </c>
      <c r="I9" s="36"/>
      <c r="J9" s="36"/>
      <c r="K9" s="36"/>
      <c r="L9" s="36"/>
      <c r="M9" s="36"/>
    </row>
    <row r="10" spans="1:13" x14ac:dyDescent="0.25">
      <c r="A10" s="29">
        <v>2</v>
      </c>
      <c r="B10" s="23" t="str">
        <f>IF($E10="","",VLOOKUP($E10,#REF!,4,FALSE))</f>
        <v/>
      </c>
      <c r="C10" s="24" t="str">
        <f>IF($E10="","",VLOOKUP($E10,#REF!,9,FALSE))</f>
        <v/>
      </c>
      <c r="D10" s="24" t="str">
        <f>IF($E10="","",VLOOKUP($E10,#REF!,11,FALSE))</f>
        <v/>
      </c>
      <c r="E10" s="25"/>
      <c r="F10" s="37" t="s">
        <v>33</v>
      </c>
      <c r="G10" s="38"/>
      <c r="H10" s="39"/>
      <c r="I10" s="36"/>
      <c r="J10" s="36"/>
      <c r="K10" s="36"/>
      <c r="L10" s="36"/>
      <c r="M10" s="36"/>
    </row>
    <row r="11" spans="1:13" x14ac:dyDescent="0.25">
      <c r="A11" s="29"/>
      <c r="B11" s="30"/>
      <c r="C11" s="31"/>
      <c r="D11" s="31"/>
      <c r="E11" s="40"/>
      <c r="F11" s="41"/>
      <c r="G11" s="42"/>
      <c r="H11" s="39"/>
      <c r="I11" s="34"/>
      <c r="J11" s="43" t="str">
        <f>IF(I11=G9,H9,H13)</f>
        <v/>
      </c>
      <c r="K11" s="36"/>
      <c r="L11" s="36"/>
      <c r="M11" s="36"/>
    </row>
    <row r="12" spans="1:13" x14ac:dyDescent="0.25">
      <c r="A12" s="29">
        <v>3</v>
      </c>
      <c r="B12" s="23" t="str">
        <f>IF($E12="","",VLOOKUP($E12,#REF!,4,FALSE))</f>
        <v/>
      </c>
      <c r="C12" s="24" t="str">
        <f>IF($E12="","",VLOOKUP($E12,#REF!,9,FALSE))</f>
        <v/>
      </c>
      <c r="D12" s="24" t="str">
        <f>IF($E12="","",VLOOKUP($E12,#REF!,11,FALSE))</f>
        <v/>
      </c>
      <c r="E12" s="25"/>
      <c r="F12" s="26" t="s">
        <v>85</v>
      </c>
      <c r="G12" s="44">
        <f>G9</f>
        <v>0</v>
      </c>
      <c r="H12" s="45"/>
      <c r="I12" s="38"/>
      <c r="J12" s="43"/>
      <c r="K12" s="36"/>
      <c r="L12" s="36"/>
      <c r="M12" s="36"/>
    </row>
    <row r="13" spans="1:13" x14ac:dyDescent="0.25">
      <c r="A13" s="29"/>
      <c r="B13" s="30"/>
      <c r="C13" s="31"/>
      <c r="D13" s="31"/>
      <c r="E13" s="40"/>
      <c r="F13" s="33"/>
      <c r="G13" s="46"/>
      <c r="H13" s="47" t="str">
        <f>IF(G13=P12,B12,B14)</f>
        <v/>
      </c>
      <c r="I13" s="42"/>
      <c r="J13" s="43"/>
      <c r="K13" s="36"/>
      <c r="L13" s="36"/>
      <c r="M13" s="36"/>
    </row>
    <row r="14" spans="1:13" x14ac:dyDescent="0.25">
      <c r="A14" s="29">
        <v>4</v>
      </c>
      <c r="B14" s="23" t="str">
        <f>IF($E14="","",VLOOKUP($E14,#REF!,4,FALSE))</f>
        <v/>
      </c>
      <c r="C14" s="24" t="str">
        <f>IF($E14="","",VLOOKUP($E14,#REF!,9,FALSE))</f>
        <v/>
      </c>
      <c r="D14" s="24" t="str">
        <f>IF($E14="","",VLOOKUP($E14,#REF!,11,FALSE))</f>
        <v/>
      </c>
      <c r="E14" s="25"/>
      <c r="F14" s="37" t="s">
        <v>86</v>
      </c>
      <c r="G14" s="36"/>
      <c r="H14" s="39"/>
      <c r="I14" s="42"/>
      <c r="J14" s="43"/>
      <c r="K14" s="36"/>
      <c r="L14" s="36"/>
      <c r="M14" s="36"/>
    </row>
    <row r="15" spans="1:13" x14ac:dyDescent="0.25">
      <c r="A15" s="29"/>
      <c r="B15" s="30"/>
      <c r="C15" s="31"/>
      <c r="D15" s="31"/>
      <c r="E15" s="32"/>
      <c r="F15" s="41"/>
      <c r="G15" s="36"/>
      <c r="H15" s="39"/>
      <c r="I15" s="42"/>
      <c r="J15" s="43"/>
      <c r="K15" s="34"/>
      <c r="L15" s="43" t="str">
        <f>IF(K15=I11,J11,J19)</f>
        <v/>
      </c>
      <c r="M15" s="36"/>
    </row>
    <row r="16" spans="1:13" x14ac:dyDescent="0.25">
      <c r="A16" s="22">
        <v>5</v>
      </c>
      <c r="B16" s="23" t="str">
        <f>IF($E16="","",VLOOKUP($E16,#REF!,4,FALSE))</f>
        <v/>
      </c>
      <c r="C16" s="24" t="str">
        <f>IF($E16="","",VLOOKUP($E16,#REF!,9,FALSE))</f>
        <v/>
      </c>
      <c r="D16" s="24" t="str">
        <f>IF($E16="","",VLOOKUP($E16,#REF!,11,FALSE))</f>
        <v/>
      </c>
      <c r="E16" s="25"/>
      <c r="F16" s="26" t="s">
        <v>87</v>
      </c>
      <c r="G16" s="36"/>
      <c r="H16" s="39"/>
      <c r="I16" s="42"/>
      <c r="J16" s="43"/>
      <c r="K16" s="38"/>
      <c r="L16" s="36"/>
      <c r="M16" s="36"/>
    </row>
    <row r="17" spans="1:13" x14ac:dyDescent="0.25">
      <c r="A17" s="29"/>
      <c r="B17" s="30"/>
      <c r="C17" s="31"/>
      <c r="D17" s="31"/>
      <c r="E17" s="32"/>
      <c r="F17" s="33"/>
      <c r="G17" s="34"/>
      <c r="H17" s="35" t="str">
        <f>IF(G17=P16,B16,B18)</f>
        <v/>
      </c>
      <c r="I17" s="42"/>
      <c r="J17" s="43"/>
      <c r="K17" s="42"/>
      <c r="L17" s="36"/>
      <c r="M17" s="36"/>
    </row>
    <row r="18" spans="1:13" x14ac:dyDescent="0.25">
      <c r="A18" s="29">
        <v>6</v>
      </c>
      <c r="B18" s="23" t="str">
        <f>IF($E18="","",VLOOKUP($E18,#REF!,4,FALSE))</f>
        <v/>
      </c>
      <c r="C18" s="24" t="str">
        <f>IF($E18="","",VLOOKUP($E18,#REF!,9,FALSE))</f>
        <v/>
      </c>
      <c r="D18" s="24" t="str">
        <f>IF($E18="","",VLOOKUP($E18,#REF!,11,FALSE))</f>
        <v/>
      </c>
      <c r="E18" s="25"/>
      <c r="F18" s="37" t="s">
        <v>33</v>
      </c>
      <c r="G18" s="38"/>
      <c r="H18" s="48"/>
      <c r="I18" s="44">
        <f>I11</f>
        <v>0</v>
      </c>
      <c r="J18" s="43"/>
      <c r="K18" s="42"/>
      <c r="L18" s="36"/>
      <c r="M18" s="36"/>
    </row>
    <row r="19" spans="1:13" x14ac:dyDescent="0.25">
      <c r="A19" s="29"/>
      <c r="B19" s="30"/>
      <c r="C19" s="31"/>
      <c r="D19" s="31"/>
      <c r="E19" s="40"/>
      <c r="F19" s="41"/>
      <c r="G19" s="42"/>
      <c r="H19" s="48"/>
      <c r="I19" s="34"/>
      <c r="J19" s="43" t="str">
        <f>IF(I19=G17,H17,H21)</f>
        <v/>
      </c>
      <c r="K19" s="42"/>
      <c r="L19" s="36"/>
      <c r="M19" s="36"/>
    </row>
    <row r="20" spans="1:13" x14ac:dyDescent="0.25">
      <c r="A20" s="29">
        <v>7</v>
      </c>
      <c r="B20" s="23" t="str">
        <f>IF($E20="","",VLOOKUP($E20,#REF!,4,FALSE))</f>
        <v/>
      </c>
      <c r="C20" s="24" t="str">
        <f>IF($E20="","",VLOOKUP($E20,#REF!,9,FALSE))</f>
        <v/>
      </c>
      <c r="D20" s="24" t="str">
        <f>IF($E20="","",VLOOKUP($E20,#REF!,11,FALSE))</f>
        <v/>
      </c>
      <c r="E20" s="25"/>
      <c r="F20" s="26" t="s">
        <v>88</v>
      </c>
      <c r="G20" s="44">
        <f>G17</f>
        <v>0</v>
      </c>
      <c r="H20" s="49"/>
      <c r="I20" s="36"/>
      <c r="J20" s="36"/>
      <c r="K20" s="42"/>
      <c r="L20" s="36"/>
      <c r="M20" s="36"/>
    </row>
    <row r="21" spans="1:13" x14ac:dyDescent="0.25">
      <c r="A21" s="29"/>
      <c r="B21" s="30"/>
      <c r="C21" s="31"/>
      <c r="D21" s="31"/>
      <c r="E21" s="40"/>
      <c r="F21" s="33"/>
      <c r="G21" s="46"/>
      <c r="H21" s="35" t="str">
        <f>IF(G21=P20,B20,B22)</f>
        <v/>
      </c>
      <c r="I21" s="36"/>
      <c r="J21" s="36"/>
      <c r="K21" s="42"/>
      <c r="L21" s="36"/>
      <c r="M21" s="36"/>
    </row>
    <row r="22" spans="1:13" x14ac:dyDescent="0.25">
      <c r="A22" s="29">
        <v>8</v>
      </c>
      <c r="B22" s="23" t="str">
        <f>IF($E22="","",VLOOKUP($E22,#REF!,4,FALSE))</f>
        <v/>
      </c>
      <c r="C22" s="24" t="str">
        <f>IF($E22="","",VLOOKUP($E22,#REF!,9,FALSE))</f>
        <v/>
      </c>
      <c r="D22" s="24" t="str">
        <f>IF($E22="","",VLOOKUP($E22,#REF!,11,FALSE))</f>
        <v/>
      </c>
      <c r="E22" s="25"/>
      <c r="F22" s="37" t="s">
        <v>33</v>
      </c>
      <c r="G22" s="36"/>
      <c r="H22" s="39"/>
      <c r="I22" s="36"/>
      <c r="J22" s="36"/>
      <c r="K22" s="42"/>
      <c r="L22" s="36"/>
      <c r="M22" s="36"/>
    </row>
    <row r="23" spans="1:13" x14ac:dyDescent="0.25">
      <c r="A23" s="29"/>
      <c r="B23" s="30"/>
      <c r="C23" s="31"/>
      <c r="D23" s="31"/>
      <c r="E23" s="40"/>
      <c r="F23" s="41"/>
      <c r="G23" s="36"/>
      <c r="H23" s="39"/>
      <c r="I23" s="36"/>
      <c r="J23" s="36"/>
      <c r="K23" s="50" t="str">
        <f>IF(G5="Femenino","Campeona :","Campeón :")</f>
        <v>Campeón :</v>
      </c>
      <c r="L23" s="51"/>
      <c r="M23" s="34"/>
    </row>
    <row r="24" spans="1:13" x14ac:dyDescent="0.25">
      <c r="A24" s="29">
        <v>9</v>
      </c>
      <c r="B24" s="23" t="str">
        <f>IF($E24="","",VLOOKUP($E24,#REF!,4,FALSE))</f>
        <v/>
      </c>
      <c r="C24" s="24" t="str">
        <f>IF($E24="","",VLOOKUP($E24,#REF!,9,FALSE))</f>
        <v/>
      </c>
      <c r="D24" s="24" t="str">
        <f>IF($E24="","",VLOOKUP($E24,#REF!,11,FALSE))</f>
        <v/>
      </c>
      <c r="E24" s="25"/>
      <c r="F24" s="26" t="s">
        <v>33</v>
      </c>
      <c r="G24" s="36"/>
      <c r="H24" s="39"/>
      <c r="I24" s="36"/>
      <c r="J24" s="36"/>
      <c r="K24" s="42"/>
      <c r="L24" s="36"/>
      <c r="M24" s="36"/>
    </row>
    <row r="25" spans="1:13" x14ac:dyDescent="0.25">
      <c r="A25" s="29"/>
      <c r="B25" s="30"/>
      <c r="C25" s="31"/>
      <c r="D25" s="31"/>
      <c r="E25" s="40"/>
      <c r="F25" s="33"/>
      <c r="G25" s="34"/>
      <c r="H25" s="35" t="str">
        <f>IF(G25=P24,B24,B26)</f>
        <v/>
      </c>
      <c r="I25" s="36"/>
      <c r="J25" s="36"/>
      <c r="K25" s="42"/>
      <c r="L25" s="36"/>
      <c r="M25" s="36"/>
    </row>
    <row r="26" spans="1:13" x14ac:dyDescent="0.25">
      <c r="A26" s="29">
        <v>10</v>
      </c>
      <c r="B26" s="23" t="str">
        <f>IF($E26="","",VLOOKUP($E26,#REF!,4,FALSE))</f>
        <v/>
      </c>
      <c r="C26" s="24" t="str">
        <f>IF($E26="","",VLOOKUP($E26,#REF!,9,FALSE))</f>
        <v/>
      </c>
      <c r="D26" s="24" t="str">
        <f>IF($E26="","",VLOOKUP($E26,#REF!,11,FALSE))</f>
        <v/>
      </c>
      <c r="E26" s="25"/>
      <c r="F26" s="37" t="s">
        <v>89</v>
      </c>
      <c r="G26" s="38"/>
      <c r="H26" s="39"/>
      <c r="I26" s="36"/>
      <c r="J26" s="36"/>
      <c r="K26" s="42"/>
      <c r="L26" s="36"/>
      <c r="M26" s="36"/>
    </row>
    <row r="27" spans="1:13" x14ac:dyDescent="0.25">
      <c r="A27" s="29"/>
      <c r="B27" s="30"/>
      <c r="C27" s="31"/>
      <c r="D27" s="31"/>
      <c r="E27" s="40"/>
      <c r="F27" s="41"/>
      <c r="G27" s="42"/>
      <c r="H27" s="39"/>
      <c r="I27" s="34"/>
      <c r="J27" s="43" t="str">
        <f>IF(I27=G25,H25,H29)</f>
        <v/>
      </c>
      <c r="K27" s="42"/>
      <c r="L27" s="36"/>
      <c r="M27" s="36"/>
    </row>
    <row r="28" spans="1:13" x14ac:dyDescent="0.25">
      <c r="A28" s="29">
        <v>11</v>
      </c>
      <c r="B28" s="23" t="str">
        <f>IF($E28="","",VLOOKUP($E28,#REF!,4,FALSE))</f>
        <v/>
      </c>
      <c r="C28" s="24" t="str">
        <f>IF($E28="","",VLOOKUP($E28,#REF!,9,FALSE))</f>
        <v/>
      </c>
      <c r="D28" s="24" t="str">
        <f>IF($E28="","",VLOOKUP($E28,#REF!,11,FALSE))</f>
        <v/>
      </c>
      <c r="E28" s="25"/>
      <c r="F28" s="26" t="s">
        <v>33</v>
      </c>
      <c r="G28" s="44">
        <f>G25</f>
        <v>0</v>
      </c>
      <c r="H28" s="45"/>
      <c r="I28" s="38"/>
      <c r="J28" s="43"/>
      <c r="K28" s="42"/>
      <c r="L28" s="36"/>
      <c r="M28" s="36"/>
    </row>
    <row r="29" spans="1:13" x14ac:dyDescent="0.25">
      <c r="A29" s="29"/>
      <c r="B29" s="30"/>
      <c r="C29" s="31"/>
      <c r="D29" s="31"/>
      <c r="E29" s="32"/>
      <c r="F29" s="33"/>
      <c r="G29" s="46"/>
      <c r="H29" s="47" t="str">
        <f>IF(G29=P28,B28,B30)</f>
        <v/>
      </c>
      <c r="I29" s="42"/>
      <c r="J29" s="43"/>
      <c r="K29" s="42"/>
      <c r="L29" s="36"/>
      <c r="M29" s="36"/>
    </row>
    <row r="30" spans="1:13" x14ac:dyDescent="0.25">
      <c r="A30" s="22">
        <v>12</v>
      </c>
      <c r="B30" s="23" t="str">
        <f>IF($E30="","",VLOOKUP($E30,#REF!,4,FALSE))</f>
        <v/>
      </c>
      <c r="C30" s="24" t="str">
        <f>IF($E30="","",VLOOKUP($E30,#REF!,9,FALSE))</f>
        <v/>
      </c>
      <c r="D30" s="24" t="str">
        <f>IF($E30="","",VLOOKUP($E30,#REF!,11,FALSE))</f>
        <v/>
      </c>
      <c r="E30" s="25"/>
      <c r="F30" s="37" t="s">
        <v>90</v>
      </c>
      <c r="G30" s="36"/>
      <c r="H30" s="39"/>
      <c r="I30" s="42"/>
      <c r="J30" s="43"/>
      <c r="K30" s="44">
        <f>K15</f>
        <v>0</v>
      </c>
      <c r="L30" s="49"/>
      <c r="M30" s="36"/>
    </row>
    <row r="31" spans="1:13" x14ac:dyDescent="0.25">
      <c r="A31" s="29"/>
      <c r="B31" s="30"/>
      <c r="C31" s="31"/>
      <c r="D31" s="31"/>
      <c r="E31" s="32"/>
      <c r="F31" s="41"/>
      <c r="G31" s="36"/>
      <c r="H31" s="39"/>
      <c r="I31" s="42"/>
      <c r="J31" s="43"/>
      <c r="K31" s="46"/>
      <c r="L31" s="43" t="str">
        <f>IF(K31=I27,J27,J35)</f>
        <v/>
      </c>
      <c r="M31" s="36"/>
    </row>
    <row r="32" spans="1:13" x14ac:dyDescent="0.25">
      <c r="A32" s="29">
        <v>13</v>
      </c>
      <c r="B32" s="23" t="str">
        <f>IF($E32="","",VLOOKUP($E32,#REF!,4,FALSE))</f>
        <v/>
      </c>
      <c r="C32" s="24" t="str">
        <f>IF($E32="","",VLOOKUP($E32,#REF!,9,FALSE))</f>
        <v/>
      </c>
      <c r="D32" s="24" t="str">
        <f>IF($E32="","",VLOOKUP($E32,#REF!,11,FALSE))</f>
        <v/>
      </c>
      <c r="E32" s="25"/>
      <c r="F32" s="26" t="s">
        <v>33</v>
      </c>
      <c r="G32" s="36"/>
      <c r="H32" s="39"/>
      <c r="I32" s="42"/>
      <c r="J32" s="43"/>
      <c r="K32" s="36"/>
      <c r="L32" s="36"/>
      <c r="M32" s="36"/>
    </row>
    <row r="33" spans="1:13" x14ac:dyDescent="0.25">
      <c r="A33" s="29"/>
      <c r="B33" s="30"/>
      <c r="C33" s="31"/>
      <c r="D33" s="31"/>
      <c r="E33" s="40"/>
      <c r="F33" s="33"/>
      <c r="G33" s="34"/>
      <c r="H33" s="35" t="str">
        <f>IF(G33=P32,B32,B34)</f>
        <v/>
      </c>
      <c r="I33" s="42"/>
      <c r="J33" s="43"/>
      <c r="K33" s="36"/>
      <c r="L33" s="36"/>
      <c r="M33" s="36"/>
    </row>
    <row r="34" spans="1:13" x14ac:dyDescent="0.25">
      <c r="A34" s="29">
        <v>14</v>
      </c>
      <c r="B34" s="23" t="str">
        <f>IF($E34="","",VLOOKUP($E34,#REF!,4,FALSE))</f>
        <v/>
      </c>
      <c r="C34" s="24" t="str">
        <f>IF($E34="","",VLOOKUP($E34,#REF!,9,FALSE))</f>
        <v/>
      </c>
      <c r="D34" s="24" t="str">
        <f>IF($E34="","",VLOOKUP($E34,#REF!,11,FALSE))</f>
        <v/>
      </c>
      <c r="E34" s="25"/>
      <c r="F34" s="37" t="s">
        <v>91</v>
      </c>
      <c r="G34" s="38"/>
      <c r="H34" s="48"/>
      <c r="I34" s="44">
        <f>I27</f>
        <v>0</v>
      </c>
      <c r="J34" s="43"/>
      <c r="K34" s="36"/>
      <c r="L34" s="36"/>
      <c r="M34" s="36"/>
    </row>
    <row r="35" spans="1:13" x14ac:dyDescent="0.25">
      <c r="A35" s="29"/>
      <c r="B35" s="30"/>
      <c r="C35" s="31"/>
      <c r="D35" s="31"/>
      <c r="E35" s="40"/>
      <c r="F35" s="41"/>
      <c r="G35" s="42"/>
      <c r="H35" s="48"/>
      <c r="I35" s="46"/>
      <c r="J35" s="43" t="str">
        <f>IF(I35=G33,H33,H37)</f>
        <v/>
      </c>
      <c r="K35" s="36"/>
      <c r="L35" s="36"/>
      <c r="M35" s="36"/>
    </row>
    <row r="36" spans="1:13" x14ac:dyDescent="0.25">
      <c r="A36" s="29">
        <v>15</v>
      </c>
      <c r="B36" s="23" t="str">
        <f>IF($E36="","",VLOOKUP($E36,#REF!,4,FALSE))</f>
        <v/>
      </c>
      <c r="C36" s="24" t="str">
        <f>IF($E36="","",VLOOKUP($E36,#REF!,9,FALSE))</f>
        <v/>
      </c>
      <c r="D36" s="24" t="str">
        <f>IF($E36="","",VLOOKUP($E36,#REF!,11,FALSE))</f>
        <v/>
      </c>
      <c r="E36" s="25"/>
      <c r="F36" s="26" t="s">
        <v>33</v>
      </c>
      <c r="G36" s="44">
        <f>G33</f>
        <v>0</v>
      </c>
      <c r="H36" s="49"/>
      <c r="I36" s="36"/>
      <c r="J36" s="36"/>
      <c r="K36" s="36"/>
      <c r="L36" s="36"/>
      <c r="M36" s="36"/>
    </row>
    <row r="37" spans="1:13" x14ac:dyDescent="0.25">
      <c r="A37" s="29"/>
      <c r="B37" s="30"/>
      <c r="C37" s="31"/>
      <c r="D37" s="31"/>
      <c r="E37" s="32"/>
      <c r="F37" s="33"/>
      <c r="G37" s="46"/>
      <c r="H37" s="35" t="str">
        <f>IF(G37=P36,B36,B38)</f>
        <v/>
      </c>
      <c r="I37" s="36"/>
      <c r="J37" s="36"/>
      <c r="K37" s="36"/>
      <c r="L37" s="36"/>
      <c r="M37" s="36"/>
    </row>
    <row r="38" spans="1:13" x14ac:dyDescent="0.25">
      <c r="A38" s="22">
        <v>16</v>
      </c>
      <c r="B38" s="23" t="str">
        <f>IF($E38="","",VLOOKUP($E38,#REF!,4,FALSE))</f>
        <v/>
      </c>
      <c r="C38" s="24" t="str">
        <f>IF($E38="","",VLOOKUP($E38,#REF!,9,FALSE))</f>
        <v/>
      </c>
      <c r="D38" s="24" t="str">
        <f>IF($E38="","",VLOOKUP($E38,#REF!,11,FALSE))</f>
        <v/>
      </c>
      <c r="E38" s="25"/>
      <c r="F38" s="37" t="s">
        <v>92</v>
      </c>
      <c r="G38" s="32"/>
      <c r="H38" s="32"/>
      <c r="I38" s="32"/>
      <c r="J38" s="32"/>
      <c r="K38" s="32"/>
      <c r="L38" s="32"/>
      <c r="M38" s="32"/>
    </row>
    <row r="39" spans="1:13" ht="15.75" thickBot="1" x14ac:dyDescent="0.3">
      <c r="A39" s="100" t="s">
        <v>16</v>
      </c>
      <c r="B39" s="100"/>
      <c r="C39" s="52"/>
      <c r="D39" s="52"/>
      <c r="E39" s="52"/>
      <c r="F39" s="52"/>
      <c r="G39" s="52"/>
      <c r="H39" s="52"/>
      <c r="I39" s="52"/>
      <c r="J39" s="52"/>
      <c r="K39" s="52"/>
      <c r="L39" s="52"/>
      <c r="M39" s="52"/>
    </row>
    <row r="40" spans="1:13" x14ac:dyDescent="0.25">
      <c r="A40" s="105" t="s">
        <v>17</v>
      </c>
      <c r="B40" s="106"/>
      <c r="C40" s="106"/>
      <c r="D40" s="107"/>
      <c r="E40" s="53" t="s">
        <v>18</v>
      </c>
      <c r="F40" s="54" t="s">
        <v>19</v>
      </c>
      <c r="G40" s="108" t="s">
        <v>20</v>
      </c>
      <c r="H40" s="109"/>
      <c r="I40" s="110"/>
      <c r="J40" s="55"/>
      <c r="K40" s="109" t="s">
        <v>21</v>
      </c>
      <c r="L40" s="109"/>
      <c r="M40" s="111"/>
    </row>
    <row r="41" spans="1:13" ht="15.75" thickBot="1" x14ac:dyDescent="0.3">
      <c r="A41" s="112"/>
      <c r="B41" s="113"/>
      <c r="C41" s="113"/>
      <c r="D41" s="114"/>
      <c r="E41" s="56">
        <v>1</v>
      </c>
      <c r="F41" s="57" t="str">
        <f>F8</f>
        <v>Ana García Verdugo</v>
      </c>
      <c r="G41" s="115"/>
      <c r="H41" s="116"/>
      <c r="I41" s="117"/>
      <c r="J41" s="58"/>
      <c r="K41" s="116"/>
      <c r="L41" s="116"/>
      <c r="M41" s="118"/>
    </row>
    <row r="42" spans="1:13" x14ac:dyDescent="0.25">
      <c r="A42" s="119" t="s">
        <v>22</v>
      </c>
      <c r="B42" s="120"/>
      <c r="C42" s="120"/>
      <c r="D42" s="121"/>
      <c r="E42" s="59">
        <v>2</v>
      </c>
      <c r="F42" s="60" t="str">
        <f>F38</f>
        <v>Covadonga González Heres</v>
      </c>
      <c r="G42" s="115"/>
      <c r="H42" s="116"/>
      <c r="I42" s="117"/>
      <c r="J42" s="58"/>
      <c r="K42" s="116"/>
      <c r="L42" s="116"/>
      <c r="M42" s="118"/>
    </row>
    <row r="43" spans="1:13" ht="15.75" thickBot="1" x14ac:dyDescent="0.3">
      <c r="A43" s="122"/>
      <c r="B43" s="123"/>
      <c r="C43" s="123"/>
      <c r="D43" s="124"/>
      <c r="E43" s="59">
        <v>3</v>
      </c>
      <c r="F43" s="60" t="str">
        <f>IF($E$17=3,$F$17,IF($E$31=3,$F$31,""))</f>
        <v/>
      </c>
      <c r="G43" s="115"/>
      <c r="H43" s="116"/>
      <c r="I43" s="117"/>
      <c r="J43" s="58"/>
      <c r="K43" s="116"/>
      <c r="L43" s="116"/>
      <c r="M43" s="118"/>
    </row>
    <row r="44" spans="1:13" x14ac:dyDescent="0.25">
      <c r="A44" s="105" t="s">
        <v>23</v>
      </c>
      <c r="B44" s="106"/>
      <c r="C44" s="106"/>
      <c r="D44" s="107"/>
      <c r="E44" s="59">
        <v>4</v>
      </c>
      <c r="F44" s="60" t="str">
        <f>IF($E$17=4,$F$17,IF($E$31=4,$F$31,""))</f>
        <v/>
      </c>
      <c r="G44" s="115"/>
      <c r="H44" s="116"/>
      <c r="I44" s="117"/>
      <c r="J44" s="58"/>
      <c r="K44" s="116"/>
      <c r="L44" s="116"/>
      <c r="M44" s="118"/>
    </row>
    <row r="45" spans="1:13" ht="15.75" thickBot="1" x14ac:dyDescent="0.3">
      <c r="A45" s="125"/>
      <c r="B45" s="126"/>
      <c r="C45" s="126"/>
      <c r="D45" s="127"/>
      <c r="E45" s="61"/>
      <c r="F45" s="62"/>
      <c r="G45" s="115"/>
      <c r="H45" s="116"/>
      <c r="I45" s="117"/>
      <c r="J45" s="58"/>
      <c r="K45" s="116"/>
      <c r="L45" s="116"/>
      <c r="M45" s="118"/>
    </row>
    <row r="46" spans="1:13" x14ac:dyDescent="0.25">
      <c r="A46" s="105" t="s">
        <v>24</v>
      </c>
      <c r="B46" s="106"/>
      <c r="C46" s="106"/>
      <c r="D46" s="107"/>
      <c r="E46" s="61"/>
      <c r="F46" s="62"/>
      <c r="G46" s="115"/>
      <c r="H46" s="116"/>
      <c r="I46" s="117"/>
      <c r="J46" s="58"/>
      <c r="K46" s="116"/>
      <c r="L46" s="116"/>
      <c r="M46" s="118"/>
    </row>
    <row r="47" spans="1:13" x14ac:dyDescent="0.25">
      <c r="A47" s="136">
        <f>K5</f>
        <v>0</v>
      </c>
      <c r="B47" s="137"/>
      <c r="C47" s="137"/>
      <c r="D47" s="138"/>
      <c r="E47" s="61"/>
      <c r="F47" s="62"/>
      <c r="G47" s="115"/>
      <c r="H47" s="116"/>
      <c r="I47" s="117"/>
      <c r="J47" s="58"/>
      <c r="K47" s="116"/>
      <c r="L47" s="116"/>
      <c r="M47" s="118"/>
    </row>
    <row r="48" spans="1:13" ht="15.75" thickBot="1" x14ac:dyDescent="0.3">
      <c r="A48" s="128" t="e">
        <f>(#REF!)</f>
        <v>#REF!</v>
      </c>
      <c r="B48" s="129"/>
      <c r="C48" s="129"/>
      <c r="D48" s="130"/>
      <c r="E48" s="63"/>
      <c r="F48" s="64"/>
      <c r="G48" s="131"/>
      <c r="H48" s="132"/>
      <c r="I48" s="133"/>
      <c r="J48" s="65"/>
      <c r="K48" s="132"/>
      <c r="L48" s="132"/>
      <c r="M48" s="134"/>
    </row>
    <row r="49" spans="1:13" x14ac:dyDescent="0.25">
      <c r="A49" s="66"/>
      <c r="B49" s="67" t="s">
        <v>25</v>
      </c>
      <c r="C49" s="66"/>
      <c r="D49" s="66"/>
      <c r="E49" s="66"/>
      <c r="G49" s="68"/>
      <c r="H49" s="68"/>
      <c r="I49" s="69"/>
      <c r="J49" s="69"/>
      <c r="K49" s="135" t="s">
        <v>26</v>
      </c>
      <c r="L49" s="135"/>
      <c r="M49" s="135"/>
    </row>
  </sheetData>
  <mergeCells count="34">
    <mergeCell ref="A48:D48"/>
    <mergeCell ref="G48:I48"/>
    <mergeCell ref="K48:M48"/>
    <mergeCell ref="K49:M49"/>
    <mergeCell ref="A46:D46"/>
    <mergeCell ref="G46:I46"/>
    <mergeCell ref="K46:M46"/>
    <mergeCell ref="A47:D47"/>
    <mergeCell ref="G47:I47"/>
    <mergeCell ref="K47:M47"/>
    <mergeCell ref="A44:D44"/>
    <mergeCell ref="G44:I44"/>
    <mergeCell ref="K44:M44"/>
    <mergeCell ref="A45:D45"/>
    <mergeCell ref="G45:I45"/>
    <mergeCell ref="K45:M45"/>
    <mergeCell ref="A42:D42"/>
    <mergeCell ref="G42:I42"/>
    <mergeCell ref="K42:M42"/>
    <mergeCell ref="A43:D43"/>
    <mergeCell ref="G43:I43"/>
    <mergeCell ref="K43:M43"/>
    <mergeCell ref="A40:D40"/>
    <mergeCell ref="G40:I40"/>
    <mergeCell ref="K40:M40"/>
    <mergeCell ref="A41:D41"/>
    <mergeCell ref="G41:I41"/>
    <mergeCell ref="K41:M41"/>
    <mergeCell ref="A39:B39"/>
    <mergeCell ref="A1:M1"/>
    <mergeCell ref="A2:E2"/>
    <mergeCell ref="A3:E3"/>
    <mergeCell ref="A4:E4"/>
    <mergeCell ref="A5:E5"/>
  </mergeCells>
  <conditionalFormatting sqref="B8:D38 F8:F38">
    <cfRule type="expression" dxfId="15" priority="1" stopIfTrue="1">
      <formula>AND($E8&lt;=$M$9,$O8&gt;0,$E8&gt;0,$D8&lt;&gt;"LL",$D8&lt;&gt;"Alt")</formula>
    </cfRule>
  </conditionalFormatting>
  <conditionalFormatting sqref="E8 E10 E12 E14 E16 E18 E20 E22 E24 E26 E28 E30 E32 E34 E36 E38">
    <cfRule type="expression" dxfId="14" priority="2" stopIfTrue="1">
      <formula>AND($E8&lt;=$M$9,$E8&gt;0,$O8&gt;0,$D8&lt;&gt;"LL",$D8&lt;&gt;"Alt")</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4" workbookViewId="0">
      <selection activeCell="F49" sqref="F49"/>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bestFit="1"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1" spans="1:13" x14ac:dyDescent="0.25">
      <c r="A1" s="101" t="s">
        <v>0</v>
      </c>
      <c r="B1" s="101"/>
      <c r="C1" s="101"/>
      <c r="D1" s="101"/>
      <c r="E1" s="101"/>
      <c r="F1" s="101"/>
      <c r="G1" s="101"/>
      <c r="H1" s="101"/>
      <c r="I1" s="101"/>
      <c r="J1" s="101"/>
      <c r="K1" s="101"/>
      <c r="L1" s="101"/>
      <c r="M1" s="101"/>
    </row>
    <row r="2" spans="1:13" x14ac:dyDescent="0.25">
      <c r="A2" s="102" t="s">
        <v>1</v>
      </c>
      <c r="B2" s="102"/>
      <c r="C2" s="102"/>
      <c r="D2" s="102"/>
      <c r="E2" s="102"/>
      <c r="F2" s="1" t="s">
        <v>2</v>
      </c>
      <c r="G2" s="1" t="s">
        <v>3</v>
      </c>
      <c r="H2" s="1"/>
      <c r="I2" s="2"/>
      <c r="J2" s="2"/>
      <c r="K2" s="1" t="s">
        <v>4</v>
      </c>
      <c r="L2" s="3"/>
      <c r="M2" s="4"/>
    </row>
    <row r="3" spans="1:13" x14ac:dyDescent="0.25">
      <c r="A3" s="103"/>
      <c r="B3" s="103"/>
      <c r="C3" s="103"/>
      <c r="D3" s="103"/>
      <c r="E3" s="103"/>
      <c r="F3" s="5"/>
      <c r="G3" s="6"/>
      <c r="H3" s="6"/>
      <c r="I3" s="7"/>
      <c r="J3" s="7"/>
      <c r="K3" s="5"/>
      <c r="L3" s="5"/>
      <c r="M3" s="8"/>
    </row>
    <row r="4" spans="1:13" x14ac:dyDescent="0.25">
      <c r="A4" s="102" t="s">
        <v>5</v>
      </c>
      <c r="B4" s="102"/>
      <c r="C4" s="102"/>
      <c r="D4" s="102"/>
      <c r="E4" s="102"/>
      <c r="F4" s="1" t="s">
        <v>47</v>
      </c>
      <c r="G4" s="2" t="s">
        <v>40</v>
      </c>
      <c r="H4" s="2"/>
      <c r="I4" s="2"/>
      <c r="J4" s="2"/>
      <c r="K4" s="9" t="s">
        <v>8</v>
      </c>
      <c r="L4" s="10"/>
      <c r="M4" s="4"/>
    </row>
    <row r="5" spans="1:13" ht="15.75" thickBot="1" x14ac:dyDescent="0.3">
      <c r="A5" s="104"/>
      <c r="B5" s="104"/>
      <c r="C5" s="104"/>
      <c r="D5" s="104"/>
      <c r="E5" s="104"/>
      <c r="F5" s="11"/>
      <c r="G5" s="11"/>
      <c r="H5" s="11"/>
      <c r="I5" s="12"/>
      <c r="J5" s="12"/>
      <c r="K5" s="13"/>
      <c r="L5" s="14"/>
      <c r="M5" s="8"/>
    </row>
    <row r="6" spans="1:13" x14ac:dyDescent="0.25">
      <c r="A6" s="15"/>
      <c r="B6" s="16" t="s">
        <v>9</v>
      </c>
      <c r="C6" s="16" t="s">
        <v>10</v>
      </c>
      <c r="D6" s="16" t="s">
        <v>11</v>
      </c>
      <c r="E6" s="16" t="s">
        <v>12</v>
      </c>
      <c r="F6" s="16" t="str">
        <f>IF(G5="Femenino","Jugadora","Jugador")</f>
        <v>Jugador</v>
      </c>
      <c r="G6" s="16" t="s">
        <v>13</v>
      </c>
      <c r="H6" s="16"/>
      <c r="I6" s="16" t="s">
        <v>14</v>
      </c>
      <c r="J6" s="16"/>
      <c r="K6" s="16" t="s">
        <v>15</v>
      </c>
      <c r="L6" s="17"/>
      <c r="M6" s="17"/>
    </row>
    <row r="7" spans="1:13" x14ac:dyDescent="0.25">
      <c r="A7" s="18"/>
      <c r="B7" s="19"/>
      <c r="C7" s="20"/>
      <c r="D7" s="20"/>
      <c r="E7" s="20"/>
      <c r="F7" s="21"/>
      <c r="G7" s="20"/>
      <c r="H7" s="20"/>
      <c r="I7" s="20"/>
      <c r="J7" s="20"/>
      <c r="K7" s="20"/>
      <c r="L7" s="20"/>
      <c r="M7" s="20"/>
    </row>
    <row r="8" spans="1:13" x14ac:dyDescent="0.25">
      <c r="A8" s="22">
        <v>1</v>
      </c>
      <c r="B8" s="23" t="str">
        <f>IF($E8="","",VLOOKUP($E8,#REF!,4,FALSE))</f>
        <v/>
      </c>
      <c r="C8" s="24" t="str">
        <f>IF($E8="","",VLOOKUP($E8,#REF!,9,FALSE))</f>
        <v/>
      </c>
      <c r="D8" s="24" t="str">
        <f>IF($E8="","",VLOOKUP($E8,#REF!,11,FALSE))</f>
        <v/>
      </c>
      <c r="E8" s="25"/>
      <c r="F8" s="26" t="s">
        <v>48</v>
      </c>
      <c r="G8" s="27"/>
      <c r="H8" s="27"/>
      <c r="I8" s="27"/>
      <c r="J8" s="27"/>
      <c r="K8" s="27"/>
      <c r="L8" s="27"/>
      <c r="M8" s="28" t="e">
        <f>#REF!</f>
        <v>#REF!</v>
      </c>
    </row>
    <row r="9" spans="1:13" x14ac:dyDescent="0.25">
      <c r="A9" s="29"/>
      <c r="B9" s="30"/>
      <c r="C9" s="31"/>
      <c r="D9" s="31"/>
      <c r="E9" s="32"/>
      <c r="F9" s="33"/>
      <c r="G9" s="34"/>
      <c r="H9" s="35" t="str">
        <f>IF(G9=P8,B8,B10)</f>
        <v/>
      </c>
      <c r="I9" s="36"/>
      <c r="J9" s="36"/>
      <c r="K9" s="36"/>
      <c r="L9" s="36"/>
      <c r="M9" s="36"/>
    </row>
    <row r="10" spans="1:13" x14ac:dyDescent="0.25">
      <c r="A10" s="29">
        <v>2</v>
      </c>
      <c r="B10" s="23" t="str">
        <f>IF($E10="","",VLOOKUP($E10,#REF!,4,FALSE))</f>
        <v/>
      </c>
      <c r="C10" s="24" t="str">
        <f>IF($E10="","",VLOOKUP($E10,#REF!,9,FALSE))</f>
        <v/>
      </c>
      <c r="D10" s="24" t="str">
        <f>IF($E10="","",VLOOKUP($E10,#REF!,11,FALSE))</f>
        <v/>
      </c>
      <c r="E10" s="25"/>
      <c r="F10" s="37" t="s">
        <v>49</v>
      </c>
      <c r="G10" s="38"/>
      <c r="H10" s="39"/>
      <c r="I10" s="36"/>
      <c r="J10" s="36"/>
      <c r="K10" s="36"/>
      <c r="L10" s="36"/>
      <c r="M10" s="36"/>
    </row>
    <row r="11" spans="1:13" x14ac:dyDescent="0.25">
      <c r="A11" s="29"/>
      <c r="B11" s="30"/>
      <c r="C11" s="31"/>
      <c r="D11" s="31"/>
      <c r="E11" s="40"/>
      <c r="F11" s="41"/>
      <c r="G11" s="42"/>
      <c r="H11" s="39"/>
      <c r="I11" s="34"/>
      <c r="J11" s="43" t="str">
        <f>IF(I11=G9,H9,H13)</f>
        <v/>
      </c>
      <c r="K11" s="36"/>
      <c r="L11" s="36"/>
      <c r="M11" s="36"/>
    </row>
    <row r="12" spans="1:13" x14ac:dyDescent="0.25">
      <c r="A12" s="29">
        <v>3</v>
      </c>
      <c r="B12" s="23" t="str">
        <f>IF($E12="","",VLOOKUP($E12,#REF!,4,FALSE))</f>
        <v/>
      </c>
      <c r="C12" s="24" t="str">
        <f>IF($E12="","",VLOOKUP($E12,#REF!,9,FALSE))</f>
        <v/>
      </c>
      <c r="D12" s="24" t="str">
        <f>IF($E12="","",VLOOKUP($E12,#REF!,11,FALSE))</f>
        <v/>
      </c>
      <c r="E12" s="25"/>
      <c r="F12" s="26" t="s">
        <v>38</v>
      </c>
      <c r="G12" s="44">
        <f>G9</f>
        <v>0</v>
      </c>
      <c r="H12" s="45"/>
      <c r="I12" s="38"/>
      <c r="J12" s="43"/>
      <c r="K12" s="36"/>
      <c r="L12" s="36"/>
      <c r="M12" s="36"/>
    </row>
    <row r="13" spans="1:13" x14ac:dyDescent="0.25">
      <c r="A13" s="29"/>
      <c r="B13" s="30"/>
      <c r="C13" s="31"/>
      <c r="D13" s="31"/>
      <c r="E13" s="40"/>
      <c r="F13" s="33"/>
      <c r="G13" s="46"/>
      <c r="H13" s="47" t="str">
        <f>IF(G13=P12,B12,B14)</f>
        <v/>
      </c>
      <c r="I13" s="42"/>
      <c r="J13" s="43"/>
      <c r="K13" s="36"/>
      <c r="L13" s="36"/>
      <c r="M13" s="36"/>
    </row>
    <row r="14" spans="1:13" x14ac:dyDescent="0.25">
      <c r="A14" s="29">
        <v>4</v>
      </c>
      <c r="B14" s="23" t="str">
        <f>IF($E14="","",VLOOKUP($E14,#REF!,4,FALSE))</f>
        <v/>
      </c>
      <c r="C14" s="24" t="str">
        <f>IF($E14="","",VLOOKUP($E14,#REF!,9,FALSE))</f>
        <v/>
      </c>
      <c r="D14" s="24" t="str">
        <f>IF($E14="","",VLOOKUP($E14,#REF!,11,FALSE))</f>
        <v/>
      </c>
      <c r="E14" s="25"/>
      <c r="F14" s="37" t="s">
        <v>50</v>
      </c>
      <c r="G14" s="36"/>
      <c r="H14" s="39"/>
      <c r="I14" s="42"/>
      <c r="J14" s="43"/>
      <c r="K14" s="36"/>
      <c r="L14" s="36"/>
      <c r="M14" s="36"/>
    </row>
    <row r="15" spans="1:13" x14ac:dyDescent="0.25">
      <c r="A15" s="29"/>
      <c r="B15" s="30"/>
      <c r="C15" s="31"/>
      <c r="D15" s="31"/>
      <c r="E15" s="32"/>
      <c r="F15" s="41"/>
      <c r="G15" s="36"/>
      <c r="H15" s="39"/>
      <c r="I15" s="42"/>
      <c r="J15" s="43"/>
      <c r="K15" s="34"/>
      <c r="L15" s="43" t="str">
        <f>IF(K15=I11,J11,J19)</f>
        <v/>
      </c>
      <c r="M15" s="36"/>
    </row>
    <row r="16" spans="1:13" x14ac:dyDescent="0.25">
      <c r="A16" s="22">
        <v>5</v>
      </c>
      <c r="B16" s="23" t="str">
        <f>IF($E16="","",VLOOKUP($E16,#REF!,4,FALSE))</f>
        <v/>
      </c>
      <c r="C16" s="24" t="str">
        <f>IF($E16="","",VLOOKUP($E16,#REF!,9,FALSE))</f>
        <v/>
      </c>
      <c r="D16" s="24" t="str">
        <f>IF($E16="","",VLOOKUP($E16,#REF!,11,FALSE))</f>
        <v/>
      </c>
      <c r="E16" s="25"/>
      <c r="F16" s="26" t="s">
        <v>51</v>
      </c>
      <c r="G16" s="36"/>
      <c r="H16" s="39"/>
      <c r="I16" s="42"/>
      <c r="J16" s="43"/>
      <c r="K16" s="38"/>
      <c r="L16" s="36"/>
      <c r="M16" s="36"/>
    </row>
    <row r="17" spans="1:13" x14ac:dyDescent="0.25">
      <c r="A17" s="29"/>
      <c r="B17" s="30"/>
      <c r="C17" s="31"/>
      <c r="D17" s="31"/>
      <c r="E17" s="32"/>
      <c r="F17" s="33"/>
      <c r="G17" s="34"/>
      <c r="H17" s="35" t="str">
        <f>IF(G17=P16,B16,B18)</f>
        <v/>
      </c>
      <c r="I17" s="42"/>
      <c r="J17" s="43"/>
      <c r="K17" s="42"/>
      <c r="L17" s="36"/>
      <c r="M17" s="36"/>
    </row>
    <row r="18" spans="1:13" x14ac:dyDescent="0.25">
      <c r="A18" s="29">
        <v>6</v>
      </c>
      <c r="B18" s="23" t="str">
        <f>IF($E18="","",VLOOKUP($E18,#REF!,4,FALSE))</f>
        <v/>
      </c>
      <c r="C18" s="24" t="str">
        <f>IF($E18="","",VLOOKUP($E18,#REF!,9,FALSE))</f>
        <v/>
      </c>
      <c r="D18" s="24" t="str">
        <f>IF($E18="","",VLOOKUP($E18,#REF!,11,FALSE))</f>
        <v/>
      </c>
      <c r="E18" s="25"/>
      <c r="F18" s="37" t="s">
        <v>52</v>
      </c>
      <c r="G18" s="38"/>
      <c r="H18" s="48"/>
      <c r="I18" s="44">
        <f>I11</f>
        <v>0</v>
      </c>
      <c r="J18" s="43"/>
      <c r="K18" s="42"/>
      <c r="L18" s="36"/>
      <c r="M18" s="36"/>
    </row>
    <row r="19" spans="1:13" x14ac:dyDescent="0.25">
      <c r="A19" s="29"/>
      <c r="B19" s="30"/>
      <c r="C19" s="31"/>
      <c r="D19" s="31"/>
      <c r="E19" s="40"/>
      <c r="F19" s="41"/>
      <c r="G19" s="42"/>
      <c r="H19" s="48"/>
      <c r="I19" s="34"/>
      <c r="J19" s="43" t="str">
        <f>IF(I19=G17,H17,H21)</f>
        <v/>
      </c>
      <c r="K19" s="42"/>
      <c r="L19" s="36"/>
      <c r="M19" s="36"/>
    </row>
    <row r="20" spans="1:13" x14ac:dyDescent="0.25">
      <c r="A20" s="29">
        <v>7</v>
      </c>
      <c r="B20" s="23" t="str">
        <f>IF($E20="","",VLOOKUP($E20,#REF!,4,FALSE))</f>
        <v/>
      </c>
      <c r="C20" s="24" t="str">
        <f>IF($E20="","",VLOOKUP($E20,#REF!,9,FALSE))</f>
        <v/>
      </c>
      <c r="D20" s="24" t="str">
        <f>IF($E20="","",VLOOKUP($E20,#REF!,11,FALSE))</f>
        <v/>
      </c>
      <c r="E20" s="25"/>
      <c r="F20" s="26" t="s">
        <v>53</v>
      </c>
      <c r="G20" s="44">
        <f>G17</f>
        <v>0</v>
      </c>
      <c r="H20" s="49"/>
      <c r="I20" s="36"/>
      <c r="J20" s="36"/>
      <c r="K20" s="42"/>
      <c r="L20" s="36"/>
      <c r="M20" s="36"/>
    </row>
    <row r="21" spans="1:13" x14ac:dyDescent="0.25">
      <c r="A21" s="29"/>
      <c r="B21" s="30"/>
      <c r="C21" s="31"/>
      <c r="D21" s="31"/>
      <c r="E21" s="40"/>
      <c r="F21" s="33"/>
      <c r="G21" s="46"/>
      <c r="H21" s="35" t="str">
        <f>IF(G21=P20,B20,B22)</f>
        <v/>
      </c>
      <c r="I21" s="36"/>
      <c r="J21" s="36"/>
      <c r="K21" s="42"/>
      <c r="L21" s="36"/>
      <c r="M21" s="36"/>
    </row>
    <row r="22" spans="1:13" x14ac:dyDescent="0.25">
      <c r="A22" s="29">
        <v>8</v>
      </c>
      <c r="B22" s="23" t="str">
        <f>IF($E22="","",VLOOKUP($E22,#REF!,4,FALSE))</f>
        <v/>
      </c>
      <c r="C22" s="24" t="str">
        <f>IF($E22="","",VLOOKUP($E22,#REF!,9,FALSE))</f>
        <v/>
      </c>
      <c r="D22" s="24" t="str">
        <f>IF($E22="","",VLOOKUP($E22,#REF!,11,FALSE))</f>
        <v/>
      </c>
      <c r="E22" s="25"/>
      <c r="F22" s="37" t="s">
        <v>54</v>
      </c>
      <c r="G22" s="36"/>
      <c r="H22" s="39"/>
      <c r="I22" s="36"/>
      <c r="J22" s="36"/>
      <c r="K22" s="42"/>
      <c r="L22" s="36"/>
      <c r="M22" s="36"/>
    </row>
    <row r="23" spans="1:13" x14ac:dyDescent="0.25">
      <c r="A23" s="29"/>
      <c r="B23" s="30"/>
      <c r="C23" s="31"/>
      <c r="D23" s="31"/>
      <c r="E23" s="40"/>
      <c r="F23" s="41"/>
      <c r="G23" s="36"/>
      <c r="H23" s="39"/>
      <c r="I23" s="36"/>
      <c r="J23" s="36"/>
      <c r="K23" s="50" t="str">
        <f>IF(G5="Femenino","Campeona :","Campeón :")</f>
        <v>Campeón :</v>
      </c>
      <c r="L23" s="51"/>
      <c r="M23" s="34"/>
    </row>
    <row r="24" spans="1:13" x14ac:dyDescent="0.25">
      <c r="A24" s="29">
        <v>9</v>
      </c>
      <c r="B24" s="23" t="str">
        <f>IF($E24="","",VLOOKUP($E24,#REF!,4,FALSE))</f>
        <v/>
      </c>
      <c r="C24" s="24" t="str">
        <f>IF($E24="","",VLOOKUP($E24,#REF!,9,FALSE))</f>
        <v/>
      </c>
      <c r="D24" s="24" t="str">
        <f>IF($E24="","",VLOOKUP($E24,#REF!,11,FALSE))</f>
        <v/>
      </c>
      <c r="E24" s="25"/>
      <c r="F24" s="26" t="s">
        <v>55</v>
      </c>
      <c r="G24" s="36"/>
      <c r="H24" s="39"/>
      <c r="I24" s="36"/>
      <c r="J24" s="36"/>
      <c r="K24" s="42"/>
      <c r="L24" s="36"/>
      <c r="M24" s="36"/>
    </row>
    <row r="25" spans="1:13" x14ac:dyDescent="0.25">
      <c r="A25" s="29"/>
      <c r="B25" s="30"/>
      <c r="C25" s="31"/>
      <c r="D25" s="31"/>
      <c r="E25" s="40"/>
      <c r="F25" s="33"/>
      <c r="G25" s="34"/>
      <c r="H25" s="35" t="str">
        <f>IF(G25=P24,B24,B26)</f>
        <v/>
      </c>
      <c r="I25" s="36"/>
      <c r="J25" s="36"/>
      <c r="K25" s="42"/>
      <c r="L25" s="36"/>
      <c r="M25" s="36"/>
    </row>
    <row r="26" spans="1:13" x14ac:dyDescent="0.25">
      <c r="A26" s="29">
        <v>10</v>
      </c>
      <c r="B26" s="23" t="str">
        <f>IF($E26="","",VLOOKUP($E26,#REF!,4,FALSE))</f>
        <v/>
      </c>
      <c r="C26" s="24" t="str">
        <f>IF($E26="","",VLOOKUP($E26,#REF!,9,FALSE))</f>
        <v/>
      </c>
      <c r="D26" s="24" t="str">
        <f>IF($E26="","",VLOOKUP($E26,#REF!,11,FALSE))</f>
        <v/>
      </c>
      <c r="E26" s="25"/>
      <c r="F26" s="37" t="s">
        <v>56</v>
      </c>
      <c r="G26" s="38"/>
      <c r="H26" s="39"/>
      <c r="I26" s="36"/>
      <c r="J26" s="36"/>
      <c r="K26" s="42"/>
      <c r="L26" s="36"/>
      <c r="M26" s="36"/>
    </row>
    <row r="27" spans="1:13" x14ac:dyDescent="0.25">
      <c r="A27" s="29"/>
      <c r="B27" s="30"/>
      <c r="C27" s="31"/>
      <c r="D27" s="31"/>
      <c r="E27" s="40"/>
      <c r="F27" s="41"/>
      <c r="G27" s="42"/>
      <c r="H27" s="39"/>
      <c r="I27" s="34"/>
      <c r="J27" s="43" t="str">
        <f>IF(I27=G25,H25,H29)</f>
        <v/>
      </c>
      <c r="K27" s="42"/>
      <c r="L27" s="36"/>
      <c r="M27" s="36"/>
    </row>
    <row r="28" spans="1:13" x14ac:dyDescent="0.25">
      <c r="A28" s="29">
        <v>11</v>
      </c>
      <c r="B28" s="23" t="str">
        <f>IF($E28="","",VLOOKUP($E28,#REF!,4,FALSE))</f>
        <v/>
      </c>
      <c r="C28" s="24" t="str">
        <f>IF($E28="","",VLOOKUP($E28,#REF!,9,FALSE))</f>
        <v/>
      </c>
      <c r="D28" s="24" t="str">
        <f>IF($E28="","",VLOOKUP($E28,#REF!,11,FALSE))</f>
        <v/>
      </c>
      <c r="E28" s="25"/>
      <c r="F28" s="26" t="s">
        <v>57</v>
      </c>
      <c r="G28" s="44">
        <f>G25</f>
        <v>0</v>
      </c>
      <c r="H28" s="45"/>
      <c r="I28" s="38"/>
      <c r="J28" s="43"/>
      <c r="K28" s="42"/>
      <c r="L28" s="36"/>
      <c r="M28" s="36"/>
    </row>
    <row r="29" spans="1:13" x14ac:dyDescent="0.25">
      <c r="A29" s="29"/>
      <c r="B29" s="30"/>
      <c r="C29" s="31"/>
      <c r="D29" s="31"/>
      <c r="E29" s="32"/>
      <c r="F29" s="33"/>
      <c r="G29" s="46"/>
      <c r="H29" s="47" t="str">
        <f>IF(G29=P28,B28,B30)</f>
        <v/>
      </c>
      <c r="I29" s="42"/>
      <c r="J29" s="43"/>
      <c r="K29" s="42"/>
      <c r="L29" s="36"/>
      <c r="M29" s="36"/>
    </row>
    <row r="30" spans="1:13" x14ac:dyDescent="0.25">
      <c r="A30" s="22">
        <v>12</v>
      </c>
      <c r="B30" s="23" t="str">
        <f>IF($E30="","",VLOOKUP($E30,#REF!,4,FALSE))</f>
        <v/>
      </c>
      <c r="C30" s="24" t="str">
        <f>IF($E30="","",VLOOKUP($E30,#REF!,9,FALSE))</f>
        <v/>
      </c>
      <c r="D30" s="24" t="str">
        <f>IF($E30="","",VLOOKUP($E30,#REF!,11,FALSE))</f>
        <v/>
      </c>
      <c r="E30" s="25"/>
      <c r="F30" s="37" t="s">
        <v>58</v>
      </c>
      <c r="G30" s="36"/>
      <c r="H30" s="39"/>
      <c r="I30" s="42"/>
      <c r="J30" s="43"/>
      <c r="K30" s="44">
        <f>K15</f>
        <v>0</v>
      </c>
      <c r="L30" s="49"/>
      <c r="M30" s="36"/>
    </row>
    <row r="31" spans="1:13" x14ac:dyDescent="0.25">
      <c r="A31" s="29"/>
      <c r="B31" s="30"/>
      <c r="C31" s="31"/>
      <c r="D31" s="31"/>
      <c r="E31" s="32"/>
      <c r="F31" s="41"/>
      <c r="G31" s="36"/>
      <c r="H31" s="39"/>
      <c r="I31" s="42"/>
      <c r="J31" s="43"/>
      <c r="K31" s="46"/>
      <c r="L31" s="43" t="str">
        <f>IF(K31=I27,J27,J35)</f>
        <v/>
      </c>
      <c r="M31" s="36"/>
    </row>
    <row r="32" spans="1:13" x14ac:dyDescent="0.25">
      <c r="A32" s="29">
        <v>13</v>
      </c>
      <c r="B32" s="23" t="str">
        <f>IF($E32="","",VLOOKUP($E32,#REF!,4,FALSE))</f>
        <v/>
      </c>
      <c r="C32" s="24" t="str">
        <f>IF($E32="","",VLOOKUP($E32,#REF!,9,FALSE))</f>
        <v/>
      </c>
      <c r="D32" s="24" t="str">
        <f>IF($E32="","",VLOOKUP($E32,#REF!,11,FALSE))</f>
        <v/>
      </c>
      <c r="E32" s="25"/>
      <c r="F32" s="26" t="s">
        <v>59</v>
      </c>
      <c r="G32" s="36"/>
      <c r="H32" s="39"/>
      <c r="I32" s="42"/>
      <c r="J32" s="43"/>
      <c r="K32" s="36"/>
      <c r="L32" s="36"/>
      <c r="M32" s="36"/>
    </row>
    <row r="33" spans="1:13" x14ac:dyDescent="0.25">
      <c r="A33" s="29"/>
      <c r="B33" s="30"/>
      <c r="C33" s="31"/>
      <c r="D33" s="31"/>
      <c r="E33" s="40"/>
      <c r="F33" s="33"/>
      <c r="G33" s="34"/>
      <c r="H33" s="35" t="str">
        <f>IF(G33=P32,B32,B34)</f>
        <v/>
      </c>
      <c r="I33" s="42"/>
      <c r="J33" s="43"/>
      <c r="K33" s="36"/>
      <c r="L33" s="36"/>
      <c r="M33" s="36"/>
    </row>
    <row r="34" spans="1:13" x14ac:dyDescent="0.25">
      <c r="A34" s="29">
        <v>14</v>
      </c>
      <c r="B34" s="23" t="str">
        <f>IF($E34="","",VLOOKUP($E34,#REF!,4,FALSE))</f>
        <v/>
      </c>
      <c r="C34" s="24" t="str">
        <f>IF($E34="","",VLOOKUP($E34,#REF!,9,FALSE))</f>
        <v/>
      </c>
      <c r="D34" s="24" t="str">
        <f>IF($E34="","",VLOOKUP($E34,#REF!,11,FALSE))</f>
        <v/>
      </c>
      <c r="E34" s="25"/>
      <c r="F34" s="37" t="s">
        <v>60</v>
      </c>
      <c r="G34" s="38"/>
      <c r="H34" s="48"/>
      <c r="I34" s="44">
        <f>I27</f>
        <v>0</v>
      </c>
      <c r="J34" s="43"/>
      <c r="K34" s="36"/>
      <c r="L34" s="36"/>
      <c r="M34" s="36"/>
    </row>
    <row r="35" spans="1:13" x14ac:dyDescent="0.25">
      <c r="A35" s="29"/>
      <c r="B35" s="30"/>
      <c r="C35" s="31"/>
      <c r="D35" s="31"/>
      <c r="E35" s="40"/>
      <c r="F35" s="41"/>
      <c r="G35" s="42"/>
      <c r="H35" s="48"/>
      <c r="I35" s="46"/>
      <c r="J35" s="43" t="str">
        <f>IF(I35=G33,H33,H37)</f>
        <v/>
      </c>
      <c r="K35" s="36"/>
      <c r="L35" s="36"/>
      <c r="M35" s="36"/>
    </row>
    <row r="36" spans="1:13" x14ac:dyDescent="0.25">
      <c r="A36" s="29">
        <v>15</v>
      </c>
      <c r="B36" s="23" t="str">
        <f>IF($E36="","",VLOOKUP($E36,#REF!,4,FALSE))</f>
        <v/>
      </c>
      <c r="C36" s="24" t="str">
        <f>IF($E36="","",VLOOKUP($E36,#REF!,9,FALSE))</f>
        <v/>
      </c>
      <c r="D36" s="24" t="str">
        <f>IF($E36="","",VLOOKUP($E36,#REF!,11,FALSE))</f>
        <v/>
      </c>
      <c r="E36" s="25"/>
      <c r="F36" s="26" t="s">
        <v>61</v>
      </c>
      <c r="G36" s="44">
        <f>G33</f>
        <v>0</v>
      </c>
      <c r="H36" s="49"/>
      <c r="I36" s="36"/>
      <c r="J36" s="36"/>
      <c r="K36" s="36"/>
      <c r="L36" s="36"/>
      <c r="M36" s="36"/>
    </row>
    <row r="37" spans="1:13" x14ac:dyDescent="0.25">
      <c r="A37" s="29"/>
      <c r="B37" s="30"/>
      <c r="C37" s="31"/>
      <c r="D37" s="31"/>
      <c r="E37" s="32"/>
      <c r="F37" s="33"/>
      <c r="G37" s="46"/>
      <c r="H37" s="35" t="str">
        <f>IF(G37=P36,B36,B38)</f>
        <v/>
      </c>
      <c r="I37" s="36"/>
      <c r="J37" s="36"/>
      <c r="K37" s="36"/>
      <c r="L37" s="36"/>
      <c r="M37" s="36"/>
    </row>
    <row r="38" spans="1:13" x14ac:dyDescent="0.25">
      <c r="A38" s="22">
        <v>16</v>
      </c>
      <c r="B38" s="23" t="str">
        <f>IF($E38="","",VLOOKUP($E38,#REF!,4,FALSE))</f>
        <v/>
      </c>
      <c r="C38" s="24" t="str">
        <f>IF($E38="","",VLOOKUP($E38,#REF!,9,FALSE))</f>
        <v/>
      </c>
      <c r="D38" s="24" t="str">
        <f>IF($E38="","",VLOOKUP($E38,#REF!,11,FALSE))</f>
        <v/>
      </c>
      <c r="E38" s="25"/>
      <c r="F38" s="37" t="s">
        <v>62</v>
      </c>
      <c r="G38" s="32"/>
      <c r="H38" s="32"/>
      <c r="I38" s="32"/>
      <c r="J38" s="32"/>
      <c r="K38" s="32"/>
      <c r="L38" s="32"/>
      <c r="M38" s="32"/>
    </row>
    <row r="39" spans="1:13" ht="15.75" thickBot="1" x14ac:dyDescent="0.3">
      <c r="A39" s="100" t="s">
        <v>16</v>
      </c>
      <c r="B39" s="100"/>
      <c r="C39" s="52"/>
      <c r="D39" s="52"/>
      <c r="E39" s="52"/>
      <c r="F39" s="52"/>
      <c r="G39" s="52"/>
      <c r="H39" s="52"/>
      <c r="I39" s="52"/>
      <c r="J39" s="52"/>
      <c r="K39" s="52"/>
      <c r="L39" s="52"/>
      <c r="M39" s="52"/>
    </row>
    <row r="40" spans="1:13" x14ac:dyDescent="0.25">
      <c r="A40" s="105" t="s">
        <v>17</v>
      </c>
      <c r="B40" s="106"/>
      <c r="C40" s="106"/>
      <c r="D40" s="107"/>
      <c r="E40" s="53" t="s">
        <v>18</v>
      </c>
      <c r="F40" s="54" t="s">
        <v>19</v>
      </c>
      <c r="G40" s="108" t="s">
        <v>20</v>
      </c>
      <c r="H40" s="109"/>
      <c r="I40" s="110"/>
      <c r="J40" s="55"/>
      <c r="K40" s="109" t="s">
        <v>21</v>
      </c>
      <c r="L40" s="109"/>
      <c r="M40" s="111"/>
    </row>
    <row r="41" spans="1:13" ht="15.75" thickBot="1" x14ac:dyDescent="0.3">
      <c r="A41" s="112"/>
      <c r="B41" s="113"/>
      <c r="C41" s="113"/>
      <c r="D41" s="114"/>
      <c r="E41" s="56">
        <v>1</v>
      </c>
      <c r="F41" s="57" t="str">
        <f>F8</f>
        <v>Miguel Vishwas Álvarez</v>
      </c>
      <c r="G41" s="115"/>
      <c r="H41" s="116"/>
      <c r="I41" s="117"/>
      <c r="J41" s="58"/>
      <c r="K41" s="116"/>
      <c r="L41" s="116"/>
      <c r="M41" s="118"/>
    </row>
    <row r="42" spans="1:13" x14ac:dyDescent="0.25">
      <c r="A42" s="119" t="s">
        <v>22</v>
      </c>
      <c r="B42" s="120"/>
      <c r="C42" s="120"/>
      <c r="D42" s="121"/>
      <c r="E42" s="59">
        <v>2</v>
      </c>
      <c r="F42" s="60" t="str">
        <f>F38</f>
        <v>Rodrigo Villeta Álvarez</v>
      </c>
      <c r="G42" s="115"/>
      <c r="H42" s="116"/>
      <c r="I42" s="117"/>
      <c r="J42" s="58"/>
      <c r="K42" s="116"/>
      <c r="L42" s="116"/>
      <c r="M42" s="118"/>
    </row>
    <row r="43" spans="1:13" ht="15.75" thickBot="1" x14ac:dyDescent="0.3">
      <c r="A43" s="122"/>
      <c r="B43" s="123"/>
      <c r="C43" s="123"/>
      <c r="D43" s="124"/>
      <c r="E43" s="59">
        <v>3</v>
      </c>
      <c r="F43" s="60" t="str">
        <f>IF($E$17=3,$F$17,IF($E$31=3,$F$31,""))</f>
        <v/>
      </c>
      <c r="G43" s="115"/>
      <c r="H43" s="116"/>
      <c r="I43" s="117"/>
      <c r="J43" s="58"/>
      <c r="K43" s="116"/>
      <c r="L43" s="116"/>
      <c r="M43" s="118"/>
    </row>
    <row r="44" spans="1:13" x14ac:dyDescent="0.25">
      <c r="A44" s="105" t="s">
        <v>23</v>
      </c>
      <c r="B44" s="106"/>
      <c r="C44" s="106"/>
      <c r="D44" s="107"/>
      <c r="E44" s="59">
        <v>4</v>
      </c>
      <c r="F44" s="60" t="str">
        <f>IF($E$17=4,$F$17,IF($E$31=4,$F$31,""))</f>
        <v/>
      </c>
      <c r="G44" s="115"/>
      <c r="H44" s="116"/>
      <c r="I44" s="117"/>
      <c r="J44" s="58"/>
      <c r="K44" s="116"/>
      <c r="L44" s="116"/>
      <c r="M44" s="118"/>
    </row>
    <row r="45" spans="1:13" ht="15.75" thickBot="1" x14ac:dyDescent="0.3">
      <c r="A45" s="125"/>
      <c r="B45" s="126"/>
      <c r="C45" s="126"/>
      <c r="D45" s="127"/>
      <c r="E45" s="61"/>
      <c r="F45" s="62"/>
      <c r="G45" s="115"/>
      <c r="H45" s="116"/>
      <c r="I45" s="117"/>
      <c r="J45" s="58"/>
      <c r="K45" s="116"/>
      <c r="L45" s="116"/>
      <c r="M45" s="118"/>
    </row>
    <row r="46" spans="1:13" x14ac:dyDescent="0.25">
      <c r="A46" s="105" t="s">
        <v>24</v>
      </c>
      <c r="B46" s="106"/>
      <c r="C46" s="106"/>
      <c r="D46" s="107"/>
      <c r="E46" s="61"/>
      <c r="F46" s="62"/>
      <c r="G46" s="115"/>
      <c r="H46" s="116"/>
      <c r="I46" s="117"/>
      <c r="J46" s="58"/>
      <c r="K46" s="116"/>
      <c r="L46" s="116"/>
      <c r="M46" s="118"/>
    </row>
    <row r="47" spans="1:13" x14ac:dyDescent="0.25">
      <c r="A47" s="136">
        <f>K5</f>
        <v>0</v>
      </c>
      <c r="B47" s="137"/>
      <c r="C47" s="137"/>
      <c r="D47" s="138"/>
      <c r="E47" s="61"/>
      <c r="F47" s="62"/>
      <c r="G47" s="115"/>
      <c r="H47" s="116"/>
      <c r="I47" s="117"/>
      <c r="J47" s="58"/>
      <c r="K47" s="116"/>
      <c r="L47" s="116"/>
      <c r="M47" s="118"/>
    </row>
    <row r="48" spans="1:13" ht="15.75" thickBot="1" x14ac:dyDescent="0.3">
      <c r="A48" s="128" t="e">
        <f>(#REF!)</f>
        <v>#REF!</v>
      </c>
      <c r="B48" s="129"/>
      <c r="C48" s="129"/>
      <c r="D48" s="130"/>
      <c r="E48" s="63"/>
      <c r="F48" s="64"/>
      <c r="G48" s="131"/>
      <c r="H48" s="132"/>
      <c r="I48" s="133"/>
      <c r="J48" s="65"/>
      <c r="K48" s="132"/>
      <c r="L48" s="132"/>
      <c r="M48" s="134"/>
    </row>
    <row r="49" spans="1:13" x14ac:dyDescent="0.25">
      <c r="A49" s="66"/>
      <c r="B49" s="67" t="s">
        <v>25</v>
      </c>
      <c r="C49" s="66"/>
      <c r="D49" s="66"/>
      <c r="E49" s="66"/>
      <c r="F49" s="68"/>
      <c r="G49" s="68"/>
      <c r="H49" s="68"/>
      <c r="I49" s="69"/>
      <c r="J49" s="69"/>
      <c r="K49" s="135" t="s">
        <v>26</v>
      </c>
      <c r="L49" s="135"/>
      <c r="M49" s="135"/>
    </row>
  </sheetData>
  <mergeCells count="34">
    <mergeCell ref="A48:D48"/>
    <mergeCell ref="G48:I48"/>
    <mergeCell ref="K48:M48"/>
    <mergeCell ref="K49:M49"/>
    <mergeCell ref="A46:D46"/>
    <mergeCell ref="G46:I46"/>
    <mergeCell ref="K46:M46"/>
    <mergeCell ref="A47:D47"/>
    <mergeCell ref="G47:I47"/>
    <mergeCell ref="K47:M47"/>
    <mergeCell ref="A44:D44"/>
    <mergeCell ref="G44:I44"/>
    <mergeCell ref="K44:M44"/>
    <mergeCell ref="A45:D45"/>
    <mergeCell ref="G45:I45"/>
    <mergeCell ref="K45:M45"/>
    <mergeCell ref="A42:D42"/>
    <mergeCell ref="G42:I42"/>
    <mergeCell ref="K42:M42"/>
    <mergeCell ref="A43:D43"/>
    <mergeCell ref="G43:I43"/>
    <mergeCell ref="K43:M43"/>
    <mergeCell ref="A40:D40"/>
    <mergeCell ref="G40:I40"/>
    <mergeCell ref="K40:M40"/>
    <mergeCell ref="A41:D41"/>
    <mergeCell ref="G41:I41"/>
    <mergeCell ref="K41:M41"/>
    <mergeCell ref="A39:B39"/>
    <mergeCell ref="A1:M1"/>
    <mergeCell ref="A2:E2"/>
    <mergeCell ref="A3:E3"/>
    <mergeCell ref="A4:E4"/>
    <mergeCell ref="A5:E5"/>
  </mergeCells>
  <conditionalFormatting sqref="B8:D38 F8:F38">
    <cfRule type="expression" dxfId="13" priority="1" stopIfTrue="1">
      <formula>AND($E8&lt;=$M$9,$O8&gt;0,$E8&gt;0,$D8&lt;&gt;"LL",$D8&lt;&gt;"Alt")</formula>
    </cfRule>
  </conditionalFormatting>
  <conditionalFormatting sqref="E8 E10 E12 E14 E16 E18 E20 E22 E24 E26 E28 E30 E32 E34 E36 E38">
    <cfRule type="expression" dxfId="12" priority="2" stopIfTrue="1">
      <formula>AND($E8&lt;=$M$9,$E8&gt;0,$O8&gt;0,$D8&lt;&gt;"LL",$D8&lt;&gt;"Alt")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0"/>
  <sheetViews>
    <sheetView topLeftCell="A46" workbookViewId="0">
      <selection activeCell="G50" sqref="G50"/>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bestFit="1"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2" spans="1:13" x14ac:dyDescent="0.25">
      <c r="A2" s="101" t="s">
        <v>0</v>
      </c>
      <c r="B2" s="101"/>
      <c r="C2" s="101"/>
      <c r="D2" s="101"/>
      <c r="E2" s="101"/>
      <c r="F2" s="101"/>
      <c r="G2" s="101"/>
      <c r="H2" s="101"/>
      <c r="I2" s="101"/>
      <c r="J2" s="101"/>
      <c r="K2" s="101"/>
      <c r="L2" s="101"/>
      <c r="M2" s="101"/>
    </row>
    <row r="3" spans="1:13" x14ac:dyDescent="0.25">
      <c r="A3" s="102" t="s">
        <v>1</v>
      </c>
      <c r="B3" s="102"/>
      <c r="C3" s="102"/>
      <c r="D3" s="102"/>
      <c r="E3" s="102"/>
      <c r="F3" s="1" t="s">
        <v>2</v>
      </c>
      <c r="G3" s="1" t="s">
        <v>3</v>
      </c>
      <c r="H3" s="1"/>
      <c r="I3" s="2"/>
      <c r="J3" s="2"/>
      <c r="K3" s="1" t="s">
        <v>4</v>
      </c>
      <c r="L3" s="3"/>
      <c r="M3" s="4"/>
    </row>
    <row r="4" spans="1:13" x14ac:dyDescent="0.25">
      <c r="A4" s="103"/>
      <c r="B4" s="103"/>
      <c r="C4" s="103"/>
      <c r="D4" s="103"/>
      <c r="E4" s="103"/>
      <c r="F4" s="5"/>
      <c r="G4" s="6"/>
      <c r="H4" s="6"/>
      <c r="I4" s="7"/>
      <c r="J4" s="7"/>
      <c r="K4" s="5"/>
      <c r="L4" s="5"/>
      <c r="M4" s="8"/>
    </row>
    <row r="5" spans="1:13" x14ac:dyDescent="0.25">
      <c r="A5" s="102" t="s">
        <v>5</v>
      </c>
      <c r="B5" s="102"/>
      <c r="C5" s="102"/>
      <c r="D5" s="102"/>
      <c r="E5" s="102"/>
      <c r="F5" s="1" t="s">
        <v>6</v>
      </c>
      <c r="G5" s="2" t="s">
        <v>29</v>
      </c>
      <c r="H5" s="2"/>
      <c r="I5" s="2"/>
      <c r="J5" s="2"/>
      <c r="K5" s="9" t="s">
        <v>8</v>
      </c>
      <c r="L5" s="10"/>
      <c r="M5" s="4"/>
    </row>
    <row r="6" spans="1:13" ht="15.75" thickBot="1" x14ac:dyDescent="0.3">
      <c r="A6" s="104"/>
      <c r="B6" s="104"/>
      <c r="C6" s="104"/>
      <c r="D6" s="104"/>
      <c r="E6" s="104"/>
      <c r="F6" s="11"/>
      <c r="G6" s="11"/>
      <c r="H6" s="11"/>
      <c r="I6" s="12"/>
      <c r="J6" s="12"/>
      <c r="K6" s="13"/>
      <c r="L6" s="14"/>
      <c r="M6" s="8"/>
    </row>
    <row r="7" spans="1:13" x14ac:dyDescent="0.25">
      <c r="A7" s="15"/>
      <c r="B7" s="16" t="s">
        <v>9</v>
      </c>
      <c r="C7" s="16" t="s">
        <v>10</v>
      </c>
      <c r="D7" s="16" t="s">
        <v>11</v>
      </c>
      <c r="E7" s="16" t="s">
        <v>12</v>
      </c>
      <c r="F7" s="16" t="str">
        <f>IF(G6="Femenino","Jugadora","Jugador")</f>
        <v>Jugador</v>
      </c>
      <c r="G7" s="16" t="s">
        <v>13</v>
      </c>
      <c r="H7" s="16"/>
      <c r="I7" s="16" t="s">
        <v>14</v>
      </c>
      <c r="J7" s="16"/>
      <c r="K7" s="16" t="s">
        <v>15</v>
      </c>
      <c r="L7" s="17"/>
      <c r="M7" s="17"/>
    </row>
    <row r="8" spans="1:13" x14ac:dyDescent="0.25">
      <c r="A8" s="18"/>
      <c r="B8" s="19"/>
      <c r="C8" s="20"/>
      <c r="D8" s="20"/>
      <c r="E8" s="20"/>
      <c r="F8" s="21"/>
      <c r="G8" s="20"/>
      <c r="H8" s="20"/>
      <c r="I8" s="20"/>
      <c r="J8" s="20"/>
      <c r="K8" s="20"/>
      <c r="L8" s="20"/>
      <c r="M8" s="20"/>
    </row>
    <row r="9" spans="1:13" x14ac:dyDescent="0.25">
      <c r="A9" s="22">
        <v>1</v>
      </c>
      <c r="B9" s="23" t="str">
        <f>IF($E9="","",VLOOKUP($E9,#REF!,4,FALSE))</f>
        <v/>
      </c>
      <c r="C9" s="24" t="str">
        <f>IF($E9="","",VLOOKUP($E9,#REF!,9,FALSE))</f>
        <v/>
      </c>
      <c r="D9" s="24" t="str">
        <f>IF($E9="","",VLOOKUP($E9,#REF!,11,FALSE))</f>
        <v/>
      </c>
      <c r="E9" s="25"/>
      <c r="F9" s="26" t="s">
        <v>118</v>
      </c>
      <c r="G9" s="27"/>
      <c r="H9" s="27"/>
      <c r="I9" s="27"/>
      <c r="J9" s="27"/>
      <c r="K9" s="27"/>
      <c r="L9" s="27"/>
      <c r="M9" s="28" t="e">
        <f>#REF!</f>
        <v>#REF!</v>
      </c>
    </row>
    <row r="10" spans="1:13" x14ac:dyDescent="0.25">
      <c r="A10" s="29"/>
      <c r="B10" s="30"/>
      <c r="C10" s="31"/>
      <c r="D10" s="31"/>
      <c r="E10" s="32"/>
      <c r="F10" s="33"/>
      <c r="G10" s="34"/>
      <c r="H10" s="35" t="str">
        <f>IF(G10=P9,B9,B11)</f>
        <v/>
      </c>
      <c r="I10" s="36"/>
      <c r="J10" s="36"/>
      <c r="K10" s="36"/>
      <c r="L10" s="36"/>
      <c r="M10" s="36"/>
    </row>
    <row r="11" spans="1:13" x14ac:dyDescent="0.25">
      <c r="A11" s="29">
        <v>2</v>
      </c>
      <c r="B11" s="23" t="str">
        <f>IF($E11="","",VLOOKUP($E11,#REF!,4,FALSE))</f>
        <v/>
      </c>
      <c r="C11" s="24" t="str">
        <f>IF($E11="","",VLOOKUP($E11,#REF!,9,FALSE))</f>
        <v/>
      </c>
      <c r="D11" s="24" t="str">
        <f>IF($E11="","",VLOOKUP($E11,#REF!,11,FALSE))</f>
        <v/>
      </c>
      <c r="E11" s="25"/>
      <c r="F11" s="37" t="s">
        <v>33</v>
      </c>
      <c r="G11" s="38"/>
      <c r="H11" s="39"/>
      <c r="I11" s="36"/>
      <c r="J11" s="36"/>
      <c r="K11" s="36"/>
      <c r="L11" s="36"/>
      <c r="M11" s="36"/>
    </row>
    <row r="12" spans="1:13" x14ac:dyDescent="0.25">
      <c r="A12" s="29"/>
      <c r="B12" s="30"/>
      <c r="C12" s="31"/>
      <c r="D12" s="31"/>
      <c r="E12" s="40"/>
      <c r="F12" s="41"/>
      <c r="G12" s="42"/>
      <c r="H12" s="39"/>
      <c r="I12" s="34"/>
      <c r="J12" s="43" t="str">
        <f>IF(I12=G10,H10,H14)</f>
        <v/>
      </c>
      <c r="K12" s="36"/>
      <c r="L12" s="36"/>
      <c r="M12" s="36"/>
    </row>
    <row r="13" spans="1:13" x14ac:dyDescent="0.25">
      <c r="A13" s="29">
        <v>3</v>
      </c>
      <c r="B13" s="23" t="str">
        <f>IF($E13="","",VLOOKUP($E13,#REF!,4,FALSE))</f>
        <v/>
      </c>
      <c r="C13" s="24" t="str">
        <f>IF($E13="","",VLOOKUP($E13,#REF!,9,FALSE))</f>
        <v/>
      </c>
      <c r="D13" s="24" t="str">
        <f>IF($E13="","",VLOOKUP($E13,#REF!,11,FALSE))</f>
        <v/>
      </c>
      <c r="E13" s="25"/>
      <c r="F13" s="26" t="s">
        <v>119</v>
      </c>
      <c r="G13" s="44">
        <f>G10</f>
        <v>0</v>
      </c>
      <c r="H13" s="45"/>
      <c r="I13" s="38"/>
      <c r="J13" s="43"/>
      <c r="K13" s="36"/>
      <c r="L13" s="36"/>
      <c r="M13" s="36"/>
    </row>
    <row r="14" spans="1:13" x14ac:dyDescent="0.25">
      <c r="A14" s="29"/>
      <c r="B14" s="30"/>
      <c r="C14" s="31"/>
      <c r="D14" s="31"/>
      <c r="E14" s="40"/>
      <c r="F14" s="33"/>
      <c r="G14" s="46"/>
      <c r="H14" s="47" t="str">
        <f>IF(G14=P13,B13,B15)</f>
        <v/>
      </c>
      <c r="I14" s="42"/>
      <c r="J14" s="43"/>
      <c r="K14" s="36"/>
      <c r="L14" s="36"/>
      <c r="M14" s="36"/>
    </row>
    <row r="15" spans="1:13" x14ac:dyDescent="0.25">
      <c r="A15" s="29">
        <v>4</v>
      </c>
      <c r="B15" s="23" t="str">
        <f>IF($E15="","",VLOOKUP($E15,#REF!,4,FALSE))</f>
        <v/>
      </c>
      <c r="C15" s="24" t="str">
        <f>IF($E15="","",VLOOKUP($E15,#REF!,9,FALSE))</f>
        <v/>
      </c>
      <c r="D15" s="24" t="str">
        <f>IF($E15="","",VLOOKUP($E15,#REF!,11,FALSE))</f>
        <v/>
      </c>
      <c r="E15" s="25"/>
      <c r="F15" s="37" t="s">
        <v>120</v>
      </c>
      <c r="G15" s="36"/>
      <c r="H15" s="39"/>
      <c r="I15" s="42"/>
      <c r="J15" s="43"/>
      <c r="K15" s="36"/>
      <c r="L15" s="36"/>
      <c r="M15" s="36"/>
    </row>
    <row r="16" spans="1:13" x14ac:dyDescent="0.25">
      <c r="A16" s="29"/>
      <c r="B16" s="30"/>
      <c r="C16" s="31"/>
      <c r="D16" s="31"/>
      <c r="E16" s="32"/>
      <c r="F16" s="41"/>
      <c r="G16" s="36"/>
      <c r="H16" s="39"/>
      <c r="I16" s="42"/>
      <c r="J16" s="43"/>
      <c r="K16" s="34"/>
      <c r="L16" s="43" t="str">
        <f>IF(K16=I12,J12,J20)</f>
        <v/>
      </c>
      <c r="M16" s="36"/>
    </row>
    <row r="17" spans="1:13" x14ac:dyDescent="0.25">
      <c r="A17" s="22">
        <v>5</v>
      </c>
      <c r="B17" s="23" t="str">
        <f>IF($E17="","",VLOOKUP($E17,#REF!,4,FALSE))</f>
        <v/>
      </c>
      <c r="C17" s="24" t="str">
        <f>IF($E17="","",VLOOKUP($E17,#REF!,9,FALSE))</f>
        <v/>
      </c>
      <c r="D17" s="24" t="str">
        <f>IF($E17="","",VLOOKUP($E17,#REF!,11,FALSE))</f>
        <v/>
      </c>
      <c r="E17" s="25"/>
      <c r="F17" s="26" t="s">
        <v>121</v>
      </c>
      <c r="G17" s="36"/>
      <c r="H17" s="39"/>
      <c r="I17" s="42"/>
      <c r="J17" s="43"/>
      <c r="K17" s="38"/>
      <c r="L17" s="36"/>
      <c r="M17" s="36"/>
    </row>
    <row r="18" spans="1:13" x14ac:dyDescent="0.25">
      <c r="A18" s="29"/>
      <c r="B18" s="30"/>
      <c r="C18" s="31"/>
      <c r="D18" s="31"/>
      <c r="E18" s="32"/>
      <c r="F18" s="33"/>
      <c r="G18" s="34"/>
      <c r="H18" s="35" t="str">
        <f>IF(G18=P17,B17,B19)</f>
        <v/>
      </c>
      <c r="I18" s="42"/>
      <c r="J18" s="43"/>
      <c r="K18" s="42"/>
      <c r="L18" s="36"/>
      <c r="M18" s="36"/>
    </row>
    <row r="19" spans="1:13" x14ac:dyDescent="0.25">
      <c r="A19" s="29">
        <v>6</v>
      </c>
      <c r="B19" s="23" t="str">
        <f>IF($E19="","",VLOOKUP($E19,#REF!,4,FALSE))</f>
        <v/>
      </c>
      <c r="C19" s="24" t="str">
        <f>IF($E19="","",VLOOKUP($E19,#REF!,9,FALSE))</f>
        <v/>
      </c>
      <c r="D19" s="24" t="str">
        <f>IF($E19="","",VLOOKUP($E19,#REF!,11,FALSE))</f>
        <v/>
      </c>
      <c r="E19" s="25"/>
      <c r="F19" s="37" t="s">
        <v>33</v>
      </c>
      <c r="G19" s="38"/>
      <c r="H19" s="48"/>
      <c r="I19" s="44">
        <f>I12</f>
        <v>0</v>
      </c>
      <c r="J19" s="43"/>
      <c r="K19" s="42"/>
      <c r="L19" s="36"/>
      <c r="M19" s="36"/>
    </row>
    <row r="20" spans="1:13" x14ac:dyDescent="0.25">
      <c r="A20" s="29"/>
      <c r="B20" s="30"/>
      <c r="C20" s="31"/>
      <c r="D20" s="31"/>
      <c r="E20" s="40"/>
      <c r="F20" s="41"/>
      <c r="G20" s="42"/>
      <c r="H20" s="48"/>
      <c r="I20" s="34"/>
      <c r="J20" s="43" t="str">
        <f>IF(I20=G18,H18,H22)</f>
        <v/>
      </c>
      <c r="K20" s="42"/>
      <c r="L20" s="36"/>
      <c r="M20" s="36"/>
    </row>
    <row r="21" spans="1:13" x14ac:dyDescent="0.25">
      <c r="A21" s="29">
        <v>7</v>
      </c>
      <c r="B21" s="23" t="str">
        <f>IF($E21="","",VLOOKUP($E21,#REF!,4,FALSE))</f>
        <v/>
      </c>
      <c r="C21" s="24" t="str">
        <f>IF($E21="","",VLOOKUP($E21,#REF!,9,FALSE))</f>
        <v/>
      </c>
      <c r="D21" s="24" t="str">
        <f>IF($E21="","",VLOOKUP($E21,#REF!,11,FALSE))</f>
        <v/>
      </c>
      <c r="E21" s="25"/>
      <c r="F21" s="26" t="s">
        <v>122</v>
      </c>
      <c r="G21" s="44">
        <f>G18</f>
        <v>0</v>
      </c>
      <c r="H21" s="49"/>
      <c r="I21" s="36"/>
      <c r="J21" s="36"/>
      <c r="K21" s="42"/>
      <c r="L21" s="36"/>
      <c r="M21" s="36"/>
    </row>
    <row r="22" spans="1:13" x14ac:dyDescent="0.25">
      <c r="A22" s="29"/>
      <c r="B22" s="30"/>
      <c r="C22" s="31"/>
      <c r="D22" s="31"/>
      <c r="E22" s="40"/>
      <c r="F22" s="33"/>
      <c r="G22" s="46"/>
      <c r="H22" s="35" t="str">
        <f>IF(G22=P21,B21,B23)</f>
        <v/>
      </c>
      <c r="I22" s="36"/>
      <c r="J22" s="36"/>
      <c r="K22" s="42"/>
      <c r="L22" s="36"/>
      <c r="M22" s="36"/>
    </row>
    <row r="23" spans="1:13" x14ac:dyDescent="0.25">
      <c r="A23" s="29">
        <v>8</v>
      </c>
      <c r="B23" s="23" t="str">
        <f>IF($E23="","",VLOOKUP($E23,#REF!,4,FALSE))</f>
        <v/>
      </c>
      <c r="C23" s="24" t="str">
        <f>IF($E23="","",VLOOKUP($E23,#REF!,9,FALSE))</f>
        <v/>
      </c>
      <c r="D23" s="24" t="str">
        <f>IF($E23="","",VLOOKUP($E23,#REF!,11,FALSE))</f>
        <v/>
      </c>
      <c r="E23" s="25"/>
      <c r="F23" s="37" t="s">
        <v>33</v>
      </c>
      <c r="G23" s="36"/>
      <c r="H23" s="39"/>
      <c r="I23" s="36"/>
      <c r="J23" s="36"/>
      <c r="K23" s="42"/>
      <c r="L23" s="36"/>
      <c r="M23" s="36"/>
    </row>
    <row r="24" spans="1:13" x14ac:dyDescent="0.25">
      <c r="A24" s="29"/>
      <c r="B24" s="30"/>
      <c r="C24" s="31"/>
      <c r="D24" s="31"/>
      <c r="E24" s="40"/>
      <c r="F24" s="41"/>
      <c r="G24" s="36"/>
      <c r="H24" s="39"/>
      <c r="I24" s="36"/>
      <c r="J24" s="36"/>
      <c r="K24" s="50" t="str">
        <f>IF(G6="Femenino","Campeona :","Campeón :")</f>
        <v>Campeón :</v>
      </c>
      <c r="L24" s="51"/>
      <c r="M24" s="34"/>
    </row>
    <row r="25" spans="1:13" x14ac:dyDescent="0.25">
      <c r="A25" s="29">
        <v>9</v>
      </c>
      <c r="B25" s="23" t="str">
        <f>IF($E25="","",VLOOKUP($E25,#REF!,4,FALSE))</f>
        <v/>
      </c>
      <c r="C25" s="24" t="str">
        <f>IF($E25="","",VLOOKUP($E25,#REF!,9,FALSE))</f>
        <v/>
      </c>
      <c r="D25" s="24" t="str">
        <f>IF($E25="","",VLOOKUP($E25,#REF!,11,FALSE))</f>
        <v/>
      </c>
      <c r="E25" s="25"/>
      <c r="F25" s="26" t="s">
        <v>33</v>
      </c>
      <c r="G25" s="36"/>
      <c r="H25" s="39"/>
      <c r="I25" s="36"/>
      <c r="J25" s="36"/>
      <c r="K25" s="42"/>
      <c r="L25" s="36"/>
      <c r="M25" s="36"/>
    </row>
    <row r="26" spans="1:13" x14ac:dyDescent="0.25">
      <c r="A26" s="29"/>
      <c r="B26" s="30"/>
      <c r="C26" s="31"/>
      <c r="D26" s="31"/>
      <c r="E26" s="40"/>
      <c r="F26" s="33"/>
      <c r="G26" s="34"/>
      <c r="H26" s="35" t="str">
        <f>IF(G26=P25,B25,B27)</f>
        <v/>
      </c>
      <c r="I26" s="36"/>
      <c r="J26" s="36"/>
      <c r="K26" s="42"/>
      <c r="L26" s="36"/>
      <c r="M26" s="36"/>
    </row>
    <row r="27" spans="1:13" x14ac:dyDescent="0.25">
      <c r="A27" s="29">
        <v>10</v>
      </c>
      <c r="B27" s="23" t="str">
        <f>IF($E27="","",VLOOKUP($E27,#REF!,4,FALSE))</f>
        <v/>
      </c>
      <c r="C27" s="24" t="str">
        <f>IF($E27="","",VLOOKUP($E27,#REF!,9,FALSE))</f>
        <v/>
      </c>
      <c r="D27" s="24" t="str">
        <f>IF($E27="","",VLOOKUP($E27,#REF!,11,FALSE))</f>
        <v/>
      </c>
      <c r="E27" s="25"/>
      <c r="F27" s="37" t="s">
        <v>123</v>
      </c>
      <c r="G27" s="38"/>
      <c r="H27" s="39"/>
      <c r="I27" s="36"/>
      <c r="J27" s="36"/>
      <c r="K27" s="42"/>
      <c r="L27" s="36"/>
      <c r="M27" s="36"/>
    </row>
    <row r="28" spans="1:13" x14ac:dyDescent="0.25">
      <c r="A28" s="29"/>
      <c r="B28" s="30"/>
      <c r="C28" s="31"/>
      <c r="D28" s="31"/>
      <c r="E28" s="40"/>
      <c r="F28" s="41"/>
      <c r="G28" s="42"/>
      <c r="H28" s="39"/>
      <c r="I28" s="34"/>
      <c r="J28" s="43" t="str">
        <f>IF(I28=G26,H26,H30)</f>
        <v/>
      </c>
      <c r="K28" s="42"/>
      <c r="L28" s="36"/>
      <c r="M28" s="36"/>
    </row>
    <row r="29" spans="1:13" x14ac:dyDescent="0.25">
      <c r="A29" s="29">
        <v>11</v>
      </c>
      <c r="B29" s="23" t="str">
        <f>IF($E29="","",VLOOKUP($E29,#REF!,4,FALSE))</f>
        <v/>
      </c>
      <c r="C29" s="24" t="str">
        <f>IF($E29="","",VLOOKUP($E29,#REF!,9,FALSE))</f>
        <v/>
      </c>
      <c r="D29" s="24" t="str">
        <f>IF($E29="","",VLOOKUP($E29,#REF!,11,FALSE))</f>
        <v/>
      </c>
      <c r="E29" s="25"/>
      <c r="F29" s="26" t="s">
        <v>124</v>
      </c>
      <c r="G29" s="44">
        <f>G26</f>
        <v>0</v>
      </c>
      <c r="H29" s="45"/>
      <c r="I29" s="38"/>
      <c r="J29" s="43"/>
      <c r="K29" s="42"/>
      <c r="L29" s="36"/>
      <c r="M29" s="36"/>
    </row>
    <row r="30" spans="1:13" x14ac:dyDescent="0.25">
      <c r="A30" s="29"/>
      <c r="B30" s="30"/>
      <c r="C30" s="31"/>
      <c r="D30" s="31"/>
      <c r="E30" s="32"/>
      <c r="F30" s="33"/>
      <c r="G30" s="46"/>
      <c r="H30" s="47" t="str">
        <f>IF(G30=P29,B29,B31)</f>
        <v/>
      </c>
      <c r="I30" s="42"/>
      <c r="J30" s="43"/>
      <c r="K30" s="42"/>
      <c r="L30" s="36"/>
      <c r="M30" s="36"/>
    </row>
    <row r="31" spans="1:13" x14ac:dyDescent="0.25">
      <c r="A31" s="22">
        <v>12</v>
      </c>
      <c r="B31" s="23" t="str">
        <f>IF($E31="","",VLOOKUP($E31,#REF!,4,FALSE))</f>
        <v/>
      </c>
      <c r="C31" s="24" t="str">
        <f>IF($E31="","",VLOOKUP($E31,#REF!,9,FALSE))</f>
        <v/>
      </c>
      <c r="D31" s="24" t="str">
        <f>IF($E31="","",VLOOKUP($E31,#REF!,11,FALSE))</f>
        <v/>
      </c>
      <c r="E31" s="25"/>
      <c r="F31" s="37" t="s">
        <v>125</v>
      </c>
      <c r="G31" s="36"/>
      <c r="H31" s="39"/>
      <c r="I31" s="42"/>
      <c r="J31" s="43"/>
      <c r="K31" s="44">
        <f>K16</f>
        <v>0</v>
      </c>
      <c r="L31" s="49"/>
      <c r="M31" s="36"/>
    </row>
    <row r="32" spans="1:13" x14ac:dyDescent="0.25">
      <c r="A32" s="29"/>
      <c r="B32" s="30"/>
      <c r="C32" s="31"/>
      <c r="D32" s="31"/>
      <c r="E32" s="32"/>
      <c r="F32" s="41"/>
      <c r="G32" s="36"/>
      <c r="H32" s="39"/>
      <c r="I32" s="42"/>
      <c r="J32" s="43"/>
      <c r="K32" s="46"/>
      <c r="L32" s="43" t="str">
        <f>IF(K32=I28,J28,J36)</f>
        <v/>
      </c>
      <c r="M32" s="36"/>
    </row>
    <row r="33" spans="1:13" x14ac:dyDescent="0.25">
      <c r="A33" s="29">
        <v>13</v>
      </c>
      <c r="B33" s="23" t="str">
        <f>IF($E33="","",VLOOKUP($E33,#REF!,4,FALSE))</f>
        <v/>
      </c>
      <c r="C33" s="24" t="str">
        <f>IF($E33="","",VLOOKUP($E33,#REF!,9,FALSE))</f>
        <v/>
      </c>
      <c r="D33" s="24" t="str">
        <f>IF($E33="","",VLOOKUP($E33,#REF!,11,FALSE))</f>
        <v/>
      </c>
      <c r="E33" s="25"/>
      <c r="F33" s="26" t="s">
        <v>126</v>
      </c>
      <c r="G33" s="36"/>
      <c r="H33" s="39"/>
      <c r="I33" s="42"/>
      <c r="J33" s="43"/>
      <c r="K33" s="36"/>
      <c r="L33" s="36"/>
      <c r="M33" s="36"/>
    </row>
    <row r="34" spans="1:13" x14ac:dyDescent="0.25">
      <c r="A34" s="29"/>
      <c r="B34" s="30"/>
      <c r="C34" s="31"/>
      <c r="D34" s="31"/>
      <c r="E34" s="40"/>
      <c r="F34" s="33"/>
      <c r="G34" s="34"/>
      <c r="H34" s="35" t="str">
        <f>IF(G34=P33,B33,B35)</f>
        <v/>
      </c>
      <c r="I34" s="42"/>
      <c r="J34" s="43"/>
      <c r="K34" s="36"/>
      <c r="L34" s="36"/>
      <c r="M34" s="36"/>
    </row>
    <row r="35" spans="1:13" x14ac:dyDescent="0.25">
      <c r="A35" s="29">
        <v>14</v>
      </c>
      <c r="B35" s="23" t="str">
        <f>IF($E35="","",VLOOKUP($E35,#REF!,4,FALSE))</f>
        <v/>
      </c>
      <c r="C35" s="24" t="str">
        <f>IF($E35="","",VLOOKUP($E35,#REF!,9,FALSE))</f>
        <v/>
      </c>
      <c r="D35" s="24" t="str">
        <f>IF($E35="","",VLOOKUP($E35,#REF!,11,FALSE))</f>
        <v/>
      </c>
      <c r="E35" s="25"/>
      <c r="F35" s="37" t="s">
        <v>127</v>
      </c>
      <c r="G35" s="38"/>
      <c r="H35" s="48"/>
      <c r="I35" s="44">
        <f>I28</f>
        <v>0</v>
      </c>
      <c r="J35" s="43"/>
      <c r="K35" s="36"/>
      <c r="L35" s="36"/>
      <c r="M35" s="36"/>
    </row>
    <row r="36" spans="1:13" x14ac:dyDescent="0.25">
      <c r="A36" s="29"/>
      <c r="B36" s="30"/>
      <c r="C36" s="31"/>
      <c r="D36" s="31"/>
      <c r="E36" s="40"/>
      <c r="F36" s="41"/>
      <c r="G36" s="42"/>
      <c r="H36" s="48"/>
      <c r="I36" s="46"/>
      <c r="J36" s="43" t="str">
        <f>IF(I36=G34,H34,H38)</f>
        <v/>
      </c>
      <c r="K36" s="36"/>
      <c r="L36" s="36"/>
      <c r="M36" s="36"/>
    </row>
    <row r="37" spans="1:13" x14ac:dyDescent="0.25">
      <c r="A37" s="29">
        <v>15</v>
      </c>
      <c r="B37" s="23" t="str">
        <f>IF($E37="","",VLOOKUP($E37,#REF!,4,FALSE))</f>
        <v/>
      </c>
      <c r="C37" s="24" t="str">
        <f>IF($E37="","",VLOOKUP($E37,#REF!,9,FALSE))</f>
        <v/>
      </c>
      <c r="D37" s="24" t="str">
        <f>IF($E37="","",VLOOKUP($E37,#REF!,11,FALSE))</f>
        <v/>
      </c>
      <c r="E37" s="25"/>
      <c r="F37" s="26" t="s">
        <v>33</v>
      </c>
      <c r="G37" s="44">
        <f>G34</f>
        <v>0</v>
      </c>
      <c r="H37" s="49"/>
      <c r="I37" s="36"/>
      <c r="J37" s="36"/>
      <c r="K37" s="36"/>
      <c r="L37" s="36"/>
      <c r="M37" s="36"/>
    </row>
    <row r="38" spans="1:13" x14ac:dyDescent="0.25">
      <c r="A38" s="29"/>
      <c r="B38" s="30"/>
      <c r="C38" s="31"/>
      <c r="D38" s="31"/>
      <c r="E38" s="32"/>
      <c r="F38" s="33"/>
      <c r="G38" s="46"/>
      <c r="H38" s="35" t="str">
        <f>IF(G38=P37,B37,B39)</f>
        <v/>
      </c>
      <c r="I38" s="36"/>
      <c r="J38" s="36"/>
      <c r="K38" s="36"/>
      <c r="L38" s="36"/>
      <c r="M38" s="36"/>
    </row>
    <row r="39" spans="1:13" x14ac:dyDescent="0.25">
      <c r="A39" s="22">
        <v>16</v>
      </c>
      <c r="B39" s="23" t="str">
        <f>IF($E39="","",VLOOKUP($E39,#REF!,4,FALSE))</f>
        <v/>
      </c>
      <c r="C39" s="24" t="str">
        <f>IF($E39="","",VLOOKUP($E39,#REF!,9,FALSE))</f>
        <v/>
      </c>
      <c r="D39" s="24" t="str">
        <f>IF($E39="","",VLOOKUP($E39,#REF!,11,FALSE))</f>
        <v/>
      </c>
      <c r="E39" s="25"/>
      <c r="F39" s="37" t="s">
        <v>128</v>
      </c>
      <c r="G39" s="32"/>
      <c r="H39" s="32"/>
      <c r="I39" s="32"/>
      <c r="J39" s="32"/>
      <c r="K39" s="32"/>
      <c r="L39" s="32"/>
      <c r="M39" s="32"/>
    </row>
    <row r="40" spans="1:13" ht="15.75" thickBot="1" x14ac:dyDescent="0.3">
      <c r="A40" s="100" t="s">
        <v>16</v>
      </c>
      <c r="B40" s="100"/>
      <c r="C40" s="52"/>
      <c r="D40" s="52"/>
      <c r="E40" s="52"/>
      <c r="F40" s="52"/>
      <c r="G40" s="52"/>
      <c r="H40" s="52"/>
      <c r="I40" s="52"/>
      <c r="J40" s="52"/>
      <c r="K40" s="52"/>
      <c r="L40" s="52"/>
      <c r="M40" s="52"/>
    </row>
    <row r="41" spans="1:13" x14ac:dyDescent="0.25">
      <c r="A41" s="105" t="s">
        <v>17</v>
      </c>
      <c r="B41" s="106"/>
      <c r="C41" s="106"/>
      <c r="D41" s="107"/>
      <c r="E41" s="53" t="s">
        <v>18</v>
      </c>
      <c r="F41" s="54" t="s">
        <v>19</v>
      </c>
      <c r="G41" s="108" t="s">
        <v>20</v>
      </c>
      <c r="H41" s="109"/>
      <c r="I41" s="110"/>
      <c r="J41" s="55"/>
      <c r="K41" s="109" t="s">
        <v>21</v>
      </c>
      <c r="L41" s="109"/>
      <c r="M41" s="111"/>
    </row>
    <row r="42" spans="1:13" ht="15.75" thickBot="1" x14ac:dyDescent="0.3">
      <c r="A42" s="112"/>
      <c r="B42" s="113"/>
      <c r="C42" s="113"/>
      <c r="D42" s="114"/>
      <c r="E42" s="56">
        <v>1</v>
      </c>
      <c r="F42" s="57" t="str">
        <f>F9</f>
        <v xml:space="preserve">Victoria Somolinos Pérez </v>
      </c>
      <c r="G42" s="115"/>
      <c r="H42" s="116"/>
      <c r="I42" s="117"/>
      <c r="J42" s="58"/>
      <c r="K42" s="116"/>
      <c r="L42" s="116"/>
      <c r="M42" s="118"/>
    </row>
    <row r="43" spans="1:13" x14ac:dyDescent="0.25">
      <c r="A43" s="119" t="s">
        <v>22</v>
      </c>
      <c r="B43" s="120"/>
      <c r="C43" s="120"/>
      <c r="D43" s="121"/>
      <c r="E43" s="59">
        <v>2</v>
      </c>
      <c r="F43" s="60" t="str">
        <f>F39</f>
        <v>Lilia García Menéndez</v>
      </c>
      <c r="G43" s="115"/>
      <c r="H43" s="116"/>
      <c r="I43" s="117"/>
      <c r="J43" s="58"/>
      <c r="K43" s="116"/>
      <c r="L43" s="116"/>
      <c r="M43" s="118"/>
    </row>
    <row r="44" spans="1:13" ht="15.75" thickBot="1" x14ac:dyDescent="0.3">
      <c r="A44" s="122"/>
      <c r="B44" s="123"/>
      <c r="C44" s="123"/>
      <c r="D44" s="124"/>
      <c r="E44" s="59">
        <v>3</v>
      </c>
      <c r="F44" s="60" t="str">
        <f>IF($E$17=3,$F$17,IF($E$31=3,$F$31,""))</f>
        <v/>
      </c>
      <c r="G44" s="115"/>
      <c r="H44" s="116"/>
      <c r="I44" s="117"/>
      <c r="J44" s="58"/>
      <c r="K44" s="116"/>
      <c r="L44" s="116"/>
      <c r="M44" s="118"/>
    </row>
    <row r="45" spans="1:13" x14ac:dyDescent="0.25">
      <c r="A45" s="105" t="s">
        <v>23</v>
      </c>
      <c r="B45" s="106"/>
      <c r="C45" s="106"/>
      <c r="D45" s="107"/>
      <c r="E45" s="59">
        <v>4</v>
      </c>
      <c r="F45" s="60" t="str">
        <f>IF($E$17=4,$F$17,IF($E$31=4,$F$31,""))</f>
        <v/>
      </c>
      <c r="G45" s="115"/>
      <c r="H45" s="116"/>
      <c r="I45" s="117"/>
      <c r="J45" s="58"/>
      <c r="K45" s="116"/>
      <c r="L45" s="116"/>
      <c r="M45" s="118"/>
    </row>
    <row r="46" spans="1:13" ht="15.75" thickBot="1" x14ac:dyDescent="0.3">
      <c r="A46" s="125"/>
      <c r="B46" s="126"/>
      <c r="C46" s="126"/>
      <c r="D46" s="127"/>
      <c r="E46" s="61"/>
      <c r="F46" s="62"/>
      <c r="G46" s="115"/>
      <c r="H46" s="116"/>
      <c r="I46" s="117"/>
      <c r="J46" s="58"/>
      <c r="K46" s="116"/>
      <c r="L46" s="116"/>
      <c r="M46" s="118"/>
    </row>
    <row r="47" spans="1:13" x14ac:dyDescent="0.25">
      <c r="A47" s="105" t="s">
        <v>24</v>
      </c>
      <c r="B47" s="106"/>
      <c r="C47" s="106"/>
      <c r="D47" s="107"/>
      <c r="E47" s="61"/>
      <c r="F47" s="62"/>
      <c r="G47" s="115"/>
      <c r="H47" s="116"/>
      <c r="I47" s="117"/>
      <c r="J47" s="58"/>
      <c r="K47" s="116"/>
      <c r="L47" s="116"/>
      <c r="M47" s="118"/>
    </row>
    <row r="48" spans="1:13" x14ac:dyDescent="0.25">
      <c r="A48" s="136">
        <f>K6</f>
        <v>0</v>
      </c>
      <c r="B48" s="137"/>
      <c r="C48" s="137"/>
      <c r="D48" s="138"/>
      <c r="E48" s="61"/>
      <c r="F48" s="62"/>
      <c r="G48" s="115"/>
      <c r="H48" s="116"/>
      <c r="I48" s="117"/>
      <c r="J48" s="58"/>
      <c r="K48" s="116"/>
      <c r="L48" s="116"/>
      <c r="M48" s="118"/>
    </row>
    <row r="49" spans="1:13" ht="15.75" thickBot="1" x14ac:dyDescent="0.3">
      <c r="A49" s="128" t="e">
        <f>(#REF!)</f>
        <v>#REF!</v>
      </c>
      <c r="B49" s="129"/>
      <c r="C49" s="129"/>
      <c r="D49" s="130"/>
      <c r="E49" s="63"/>
      <c r="F49" s="64"/>
      <c r="G49" s="131"/>
      <c r="H49" s="132"/>
      <c r="I49" s="133"/>
      <c r="J49" s="65"/>
      <c r="K49" s="132"/>
      <c r="L49" s="132"/>
      <c r="M49" s="134"/>
    </row>
    <row r="50" spans="1:13" x14ac:dyDescent="0.25">
      <c r="A50" s="66"/>
      <c r="B50" s="67" t="s">
        <v>25</v>
      </c>
      <c r="C50" s="66"/>
      <c r="D50" s="66"/>
      <c r="E50" s="66"/>
      <c r="F50" s="68"/>
      <c r="G50" s="68"/>
      <c r="H50" s="68"/>
      <c r="I50" s="69"/>
      <c r="J50" s="69"/>
      <c r="K50" s="135" t="s">
        <v>26</v>
      </c>
      <c r="L50" s="135"/>
      <c r="M50" s="135"/>
    </row>
  </sheetData>
  <mergeCells count="34">
    <mergeCell ref="A40:B40"/>
    <mergeCell ref="A2:M2"/>
    <mergeCell ref="A3:E3"/>
    <mergeCell ref="A4:E4"/>
    <mergeCell ref="A5:E5"/>
    <mergeCell ref="A6:E6"/>
    <mergeCell ref="A41:D41"/>
    <mergeCell ref="G41:I41"/>
    <mergeCell ref="K41:M41"/>
    <mergeCell ref="A42:D42"/>
    <mergeCell ref="G42:I42"/>
    <mergeCell ref="K42:M42"/>
    <mergeCell ref="A43:D43"/>
    <mergeCell ref="G43:I43"/>
    <mergeCell ref="K43:M43"/>
    <mergeCell ref="A44:D44"/>
    <mergeCell ref="G44:I44"/>
    <mergeCell ref="K44:M44"/>
    <mergeCell ref="A45:D45"/>
    <mergeCell ref="G45:I45"/>
    <mergeCell ref="K45:M45"/>
    <mergeCell ref="A46:D46"/>
    <mergeCell ref="G46:I46"/>
    <mergeCell ref="K46:M46"/>
    <mergeCell ref="A49:D49"/>
    <mergeCell ref="G49:I49"/>
    <mergeCell ref="K49:M49"/>
    <mergeCell ref="K50:M50"/>
    <mergeCell ref="A47:D47"/>
    <mergeCell ref="G47:I47"/>
    <mergeCell ref="K47:M47"/>
    <mergeCell ref="A48:D48"/>
    <mergeCell ref="G48:I48"/>
    <mergeCell ref="K48:M48"/>
  </mergeCells>
  <conditionalFormatting sqref="B9:D39 F9:F39">
    <cfRule type="expression" dxfId="11" priority="1" stopIfTrue="1">
      <formula>AND($E9&lt;=$M$9,$O9&gt;0,$E9&gt;0,$D9&lt;&gt;"LL",$D9&lt;&gt;"Alt")</formula>
    </cfRule>
  </conditionalFormatting>
  <conditionalFormatting sqref="E9 E11 E13 E15 E17 E19 E21 E23 E25 E27 E29 E31 E33 E35 E37 E39">
    <cfRule type="expression" dxfId="10" priority="2" stopIfTrue="1">
      <formula>AND($E9&lt;=$M$9,$E9&gt;0,$O9&gt;0,$D9&lt;&gt;"LL",$D9&lt;&gt;"Alt")</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31" workbookViewId="0">
      <selection activeCell="F53" sqref="F53"/>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bestFit="1"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1" spans="1:13" ht="25.5" x14ac:dyDescent="0.25">
      <c r="A1" s="140"/>
      <c r="B1" s="140"/>
      <c r="C1" s="140"/>
      <c r="D1" s="140"/>
      <c r="E1" s="140"/>
      <c r="F1" s="140"/>
      <c r="G1" s="140"/>
      <c r="H1" s="140"/>
      <c r="I1" s="140"/>
      <c r="J1" s="140"/>
      <c r="K1" s="140"/>
      <c r="L1" s="140"/>
      <c r="M1" s="140"/>
    </row>
    <row r="2" spans="1:13" x14ac:dyDescent="0.25">
      <c r="A2" s="101" t="s">
        <v>0</v>
      </c>
      <c r="B2" s="101"/>
      <c r="C2" s="101"/>
      <c r="D2" s="101"/>
      <c r="E2" s="101"/>
      <c r="F2" s="101"/>
      <c r="G2" s="101"/>
      <c r="H2" s="101"/>
      <c r="I2" s="101"/>
      <c r="J2" s="101"/>
      <c r="K2" s="101"/>
      <c r="L2" s="101"/>
      <c r="M2" s="101"/>
    </row>
    <row r="3" spans="1:13" x14ac:dyDescent="0.25">
      <c r="A3" s="102" t="s">
        <v>1</v>
      </c>
      <c r="B3" s="102"/>
      <c r="C3" s="102"/>
      <c r="D3" s="102"/>
      <c r="E3" s="102"/>
      <c r="F3" s="1" t="s">
        <v>2</v>
      </c>
      <c r="G3" s="1" t="s">
        <v>3</v>
      </c>
      <c r="H3" s="1"/>
      <c r="I3" s="2"/>
      <c r="J3" s="2"/>
      <c r="K3" s="1" t="s">
        <v>4</v>
      </c>
      <c r="L3" s="3"/>
      <c r="M3" s="4"/>
    </row>
    <row r="4" spans="1:13" x14ac:dyDescent="0.25">
      <c r="A4" s="103"/>
      <c r="B4" s="103"/>
      <c r="C4" s="103"/>
      <c r="D4" s="103"/>
      <c r="E4" s="103"/>
      <c r="F4" s="5"/>
      <c r="G4" s="6"/>
      <c r="H4" s="6"/>
      <c r="I4" s="7"/>
      <c r="J4" s="7"/>
      <c r="K4" s="5"/>
      <c r="L4" s="5"/>
      <c r="M4" s="8"/>
    </row>
    <row r="5" spans="1:13" x14ac:dyDescent="0.25">
      <c r="A5" s="102" t="s">
        <v>5</v>
      </c>
      <c r="B5" s="102"/>
      <c r="C5" s="102"/>
      <c r="D5" s="102"/>
      <c r="E5" s="102"/>
      <c r="F5" s="1" t="s">
        <v>6</v>
      </c>
      <c r="G5" s="2" t="s">
        <v>40</v>
      </c>
      <c r="H5" s="2"/>
      <c r="I5" s="2"/>
      <c r="J5" s="2"/>
      <c r="K5" s="9" t="s">
        <v>8</v>
      </c>
      <c r="L5" s="10"/>
      <c r="M5" s="4"/>
    </row>
    <row r="6" spans="1:13" ht="15.75" thickBot="1" x14ac:dyDescent="0.3">
      <c r="A6" s="104"/>
      <c r="B6" s="104"/>
      <c r="C6" s="104"/>
      <c r="D6" s="104"/>
      <c r="E6" s="104"/>
      <c r="F6" s="11"/>
      <c r="G6" s="11"/>
      <c r="H6" s="11"/>
      <c r="I6" s="12"/>
      <c r="J6" s="12"/>
      <c r="K6" s="13"/>
      <c r="L6" s="14"/>
      <c r="M6" s="8"/>
    </row>
    <row r="7" spans="1:13" x14ac:dyDescent="0.25">
      <c r="A7" s="15"/>
      <c r="B7" s="16" t="s">
        <v>9</v>
      </c>
      <c r="C7" s="16" t="s">
        <v>10</v>
      </c>
      <c r="D7" s="16" t="s">
        <v>11</v>
      </c>
      <c r="E7" s="16" t="s">
        <v>12</v>
      </c>
      <c r="F7" s="16" t="str">
        <f>IF(G6="Femenino","Jugadora","Jugador")</f>
        <v>Jugador</v>
      </c>
      <c r="G7" s="16" t="s">
        <v>13</v>
      </c>
      <c r="H7" s="16"/>
      <c r="I7" s="16" t="s">
        <v>14</v>
      </c>
      <c r="J7" s="16"/>
      <c r="K7" s="16" t="s">
        <v>15</v>
      </c>
      <c r="L7" s="17"/>
      <c r="M7" s="17"/>
    </row>
    <row r="8" spans="1:13" x14ac:dyDescent="0.25">
      <c r="A8" s="18"/>
      <c r="B8" s="19"/>
      <c r="C8" s="20"/>
      <c r="D8" s="20"/>
      <c r="E8" s="20"/>
      <c r="F8" s="21"/>
      <c r="G8" s="20"/>
      <c r="H8" s="20"/>
      <c r="I8" s="20"/>
      <c r="J8" s="20"/>
      <c r="K8" s="20"/>
      <c r="L8" s="20"/>
      <c r="M8" s="20"/>
    </row>
    <row r="9" spans="1:13" x14ac:dyDescent="0.25">
      <c r="A9" s="22">
        <v>1</v>
      </c>
      <c r="B9" s="23" t="str">
        <f>IF($E9="","",VLOOKUP($E9,#REF!,4,FALSE))</f>
        <v/>
      </c>
      <c r="C9" s="24" t="str">
        <f>IF($E9="","",VLOOKUP($E9,#REF!,9,FALSE))</f>
        <v/>
      </c>
      <c r="D9" s="24" t="str">
        <f>IF($E9="","",VLOOKUP($E9,#REF!,11,FALSE))</f>
        <v/>
      </c>
      <c r="E9" s="25"/>
      <c r="F9" s="26" t="s">
        <v>63</v>
      </c>
      <c r="G9" s="27"/>
      <c r="H9" s="27"/>
      <c r="I9" s="27"/>
      <c r="J9" s="27"/>
      <c r="K9" s="27"/>
      <c r="L9" s="27"/>
      <c r="M9" s="28" t="e">
        <f>#REF!</f>
        <v>#REF!</v>
      </c>
    </row>
    <row r="10" spans="1:13" x14ac:dyDescent="0.25">
      <c r="A10" s="29"/>
      <c r="B10" s="30"/>
      <c r="C10" s="31"/>
      <c r="D10" s="31"/>
      <c r="E10" s="32"/>
      <c r="F10" s="33"/>
      <c r="G10" s="34"/>
      <c r="H10" s="35" t="str">
        <f>IF(G10=P9,B9,B11)</f>
        <v/>
      </c>
      <c r="I10" s="36"/>
      <c r="J10" s="36"/>
      <c r="K10" s="36"/>
      <c r="L10" s="36"/>
      <c r="M10" s="36"/>
    </row>
    <row r="11" spans="1:13" x14ac:dyDescent="0.25">
      <c r="A11" s="29">
        <v>2</v>
      </c>
      <c r="B11" s="23" t="str">
        <f>IF($E11="","",VLOOKUP($E11,#REF!,4,FALSE))</f>
        <v/>
      </c>
      <c r="C11" s="24" t="str">
        <f>IF($E11="","",VLOOKUP($E11,#REF!,9,FALSE))</f>
        <v/>
      </c>
      <c r="D11" s="24" t="str">
        <f>IF($E11="","",VLOOKUP($E11,#REF!,11,FALSE))</f>
        <v/>
      </c>
      <c r="E11" s="25"/>
      <c r="F11" s="37" t="s">
        <v>33</v>
      </c>
      <c r="G11" s="38"/>
      <c r="H11" s="39"/>
      <c r="I11" s="36"/>
      <c r="J11" s="36"/>
      <c r="K11" s="36"/>
      <c r="L11" s="36"/>
      <c r="M11" s="36"/>
    </row>
    <row r="12" spans="1:13" x14ac:dyDescent="0.25">
      <c r="A12" s="29"/>
      <c r="B12" s="30"/>
      <c r="C12" s="31"/>
      <c r="D12" s="31"/>
      <c r="E12" s="40"/>
      <c r="F12" s="41"/>
      <c r="G12" s="42"/>
      <c r="H12" s="39"/>
      <c r="I12" s="34"/>
      <c r="J12" s="43" t="str">
        <f>IF(I12=G10,H10,H14)</f>
        <v/>
      </c>
      <c r="K12" s="36"/>
      <c r="L12" s="36"/>
      <c r="M12" s="36"/>
    </row>
    <row r="13" spans="1:13" x14ac:dyDescent="0.25">
      <c r="A13" s="29">
        <v>3</v>
      </c>
      <c r="B13" s="23" t="str">
        <f>IF($E13="","",VLOOKUP($E13,#REF!,4,FALSE))</f>
        <v/>
      </c>
      <c r="C13" s="24" t="str">
        <f>IF($E13="","",VLOOKUP($E13,#REF!,9,FALSE))</f>
        <v/>
      </c>
      <c r="D13" s="24" t="str">
        <f>IF($E13="","",VLOOKUP($E13,#REF!,11,FALSE))</f>
        <v/>
      </c>
      <c r="E13" s="25"/>
      <c r="F13" s="26" t="s">
        <v>64</v>
      </c>
      <c r="G13" s="44">
        <f>G10</f>
        <v>0</v>
      </c>
      <c r="H13" s="45"/>
      <c r="I13" s="38"/>
      <c r="J13" s="43"/>
      <c r="K13" s="36"/>
      <c r="L13" s="36"/>
      <c r="M13" s="36"/>
    </row>
    <row r="14" spans="1:13" x14ac:dyDescent="0.25">
      <c r="A14" s="29"/>
      <c r="B14" s="30"/>
      <c r="C14" s="31"/>
      <c r="D14" s="31"/>
      <c r="E14" s="40"/>
      <c r="F14" s="33"/>
      <c r="G14" s="46"/>
      <c r="H14" s="47" t="str">
        <f>IF(G14=P13,B13,B15)</f>
        <v/>
      </c>
      <c r="I14" s="42"/>
      <c r="J14" s="43"/>
      <c r="K14" s="36"/>
      <c r="L14" s="36"/>
      <c r="M14" s="36"/>
    </row>
    <row r="15" spans="1:13" x14ac:dyDescent="0.25">
      <c r="A15" s="29">
        <v>4</v>
      </c>
      <c r="B15" s="23" t="str">
        <f>IF($E15="","",VLOOKUP($E15,#REF!,4,FALSE))</f>
        <v/>
      </c>
      <c r="C15" s="24" t="str">
        <f>IF($E15="","",VLOOKUP($E15,#REF!,9,FALSE))</f>
        <v/>
      </c>
      <c r="D15" s="24" t="str">
        <f>IF($E15="","",VLOOKUP($E15,#REF!,11,FALSE))</f>
        <v/>
      </c>
      <c r="E15" s="25"/>
      <c r="F15" s="37" t="s">
        <v>65</v>
      </c>
      <c r="G15" s="36"/>
      <c r="H15" s="39"/>
      <c r="I15" s="42"/>
      <c r="J15" s="43"/>
      <c r="K15" s="36"/>
      <c r="L15" s="36"/>
      <c r="M15" s="36"/>
    </row>
    <row r="16" spans="1:13" x14ac:dyDescent="0.25">
      <c r="A16" s="29"/>
      <c r="B16" s="30"/>
      <c r="C16" s="31"/>
      <c r="D16" s="31"/>
      <c r="E16" s="32"/>
      <c r="F16" s="41"/>
      <c r="G16" s="36"/>
      <c r="H16" s="39"/>
      <c r="I16" s="42"/>
      <c r="J16" s="43"/>
      <c r="K16" s="34"/>
      <c r="L16" s="43" t="str">
        <f>IF(K16=I12,J12,J20)</f>
        <v/>
      </c>
      <c r="M16" s="36"/>
    </row>
    <row r="17" spans="1:13" x14ac:dyDescent="0.25">
      <c r="A17" s="22">
        <v>5</v>
      </c>
      <c r="B17" s="23" t="str">
        <f>IF($E17="","",VLOOKUP($E17,#REF!,4,FALSE))</f>
        <v/>
      </c>
      <c r="C17" s="24" t="str">
        <f>IF($E17="","",VLOOKUP($E17,#REF!,9,FALSE))</f>
        <v/>
      </c>
      <c r="D17" s="24" t="str">
        <f>IF($E17="","",VLOOKUP($E17,#REF!,11,FALSE))</f>
        <v/>
      </c>
      <c r="E17" s="25"/>
      <c r="F17" s="26" t="s">
        <v>66</v>
      </c>
      <c r="G17" s="36"/>
      <c r="H17" s="39"/>
      <c r="I17" s="42"/>
      <c r="J17" s="43"/>
      <c r="K17" s="38"/>
      <c r="L17" s="36"/>
      <c r="M17" s="36"/>
    </row>
    <row r="18" spans="1:13" x14ac:dyDescent="0.25">
      <c r="A18" s="29"/>
      <c r="B18" s="30"/>
      <c r="C18" s="31"/>
      <c r="D18" s="31"/>
      <c r="E18" s="32"/>
      <c r="F18" s="33"/>
      <c r="G18" s="34"/>
      <c r="H18" s="35" t="str">
        <f>IF(G18=P17,B17,B19)</f>
        <v/>
      </c>
      <c r="I18" s="42"/>
      <c r="J18" s="43"/>
      <c r="K18" s="42"/>
      <c r="L18" s="36"/>
      <c r="M18" s="36"/>
    </row>
    <row r="19" spans="1:13" x14ac:dyDescent="0.25">
      <c r="A19" s="29">
        <v>6</v>
      </c>
      <c r="B19" s="23" t="str">
        <f>IF($E19="","",VLOOKUP($E19,#REF!,4,FALSE))</f>
        <v/>
      </c>
      <c r="C19" s="24" t="str">
        <f>IF($E19="","",VLOOKUP($E19,#REF!,9,FALSE))</f>
        <v/>
      </c>
      <c r="D19" s="24" t="str">
        <f>IF($E19="","",VLOOKUP($E19,#REF!,11,FALSE))</f>
        <v/>
      </c>
      <c r="E19" s="25"/>
      <c r="F19" s="37" t="s">
        <v>67</v>
      </c>
      <c r="G19" s="38"/>
      <c r="H19" s="48"/>
      <c r="I19" s="44">
        <f>I12</f>
        <v>0</v>
      </c>
      <c r="J19" s="43"/>
      <c r="K19" s="42"/>
      <c r="L19" s="36"/>
      <c r="M19" s="36"/>
    </row>
    <row r="20" spans="1:13" x14ac:dyDescent="0.25">
      <c r="A20" s="29"/>
      <c r="B20" s="30"/>
      <c r="C20" s="31"/>
      <c r="D20" s="31"/>
      <c r="E20" s="40"/>
      <c r="F20" s="41"/>
      <c r="G20" s="42"/>
      <c r="H20" s="48"/>
      <c r="I20" s="34"/>
      <c r="J20" s="43" t="str">
        <f>IF(I20=G18,H18,H22)</f>
        <v/>
      </c>
      <c r="K20" s="42"/>
      <c r="L20" s="36"/>
      <c r="M20" s="36"/>
    </row>
    <row r="21" spans="1:13" x14ac:dyDescent="0.25">
      <c r="A21" s="29">
        <v>7</v>
      </c>
      <c r="B21" s="23" t="str">
        <f>IF($E21="","",VLOOKUP($E21,#REF!,4,FALSE))</f>
        <v/>
      </c>
      <c r="C21" s="24" t="str">
        <f>IF($E21="","",VLOOKUP($E21,#REF!,9,FALSE))</f>
        <v/>
      </c>
      <c r="D21" s="24" t="str">
        <f>IF($E21="","",VLOOKUP($E21,#REF!,11,FALSE))</f>
        <v/>
      </c>
      <c r="E21" s="25"/>
      <c r="F21" s="26" t="s">
        <v>39</v>
      </c>
      <c r="G21" s="44">
        <f>G18</f>
        <v>0</v>
      </c>
      <c r="H21" s="49"/>
      <c r="I21" s="36"/>
      <c r="J21" s="36"/>
      <c r="K21" s="42"/>
      <c r="L21" s="36"/>
      <c r="M21" s="36"/>
    </row>
    <row r="22" spans="1:13" x14ac:dyDescent="0.25">
      <c r="A22" s="29"/>
      <c r="B22" s="30"/>
      <c r="C22" s="31"/>
      <c r="D22" s="31"/>
      <c r="E22" s="40"/>
      <c r="F22" s="33"/>
      <c r="G22" s="46"/>
      <c r="H22" s="35" t="str">
        <f>IF(G22=P21,B21,B23)</f>
        <v/>
      </c>
      <c r="I22" s="36"/>
      <c r="J22" s="36"/>
      <c r="K22" s="42"/>
      <c r="L22" s="36"/>
      <c r="M22" s="36"/>
    </row>
    <row r="23" spans="1:13" x14ac:dyDescent="0.25">
      <c r="A23" s="29">
        <v>8</v>
      </c>
      <c r="B23" s="23" t="str">
        <f>IF($E23="","",VLOOKUP($E23,#REF!,4,FALSE))</f>
        <v/>
      </c>
      <c r="C23" s="24" t="str">
        <f>IF($E23="","",VLOOKUP($E23,#REF!,9,FALSE))</f>
        <v/>
      </c>
      <c r="D23" s="24" t="str">
        <f>IF($E23="","",VLOOKUP($E23,#REF!,11,FALSE))</f>
        <v/>
      </c>
      <c r="E23" s="25"/>
      <c r="F23" s="37" t="s">
        <v>33</v>
      </c>
      <c r="G23" s="36"/>
      <c r="H23" s="39"/>
      <c r="I23" s="36"/>
      <c r="J23" s="36"/>
      <c r="K23" s="42"/>
      <c r="L23" s="36"/>
      <c r="M23" s="36"/>
    </row>
    <row r="24" spans="1:13" x14ac:dyDescent="0.25">
      <c r="A24" s="29"/>
      <c r="B24" s="30"/>
      <c r="C24" s="31"/>
      <c r="D24" s="31"/>
      <c r="E24" s="40"/>
      <c r="F24" s="41"/>
      <c r="G24" s="36"/>
      <c r="H24" s="39"/>
      <c r="I24" s="36"/>
      <c r="J24" s="36"/>
      <c r="K24" s="50" t="str">
        <f>IF(G6="Femenino","Campeona :","Campeón :")</f>
        <v>Campeón :</v>
      </c>
      <c r="L24" s="51"/>
      <c r="M24" s="34"/>
    </row>
    <row r="25" spans="1:13" x14ac:dyDescent="0.25">
      <c r="A25" s="29">
        <v>9</v>
      </c>
      <c r="B25" s="23" t="str">
        <f>IF($E25="","",VLOOKUP($E25,#REF!,4,FALSE))</f>
        <v/>
      </c>
      <c r="C25" s="24" t="str">
        <f>IF($E25="","",VLOOKUP($E25,#REF!,9,FALSE))</f>
        <v/>
      </c>
      <c r="D25" s="24" t="str">
        <f>IF($E25="","",VLOOKUP($E25,#REF!,11,FALSE))</f>
        <v/>
      </c>
      <c r="E25" s="25"/>
      <c r="F25" s="26" t="s">
        <v>68</v>
      </c>
      <c r="G25" s="36"/>
      <c r="H25" s="39"/>
      <c r="I25" s="36"/>
      <c r="J25" s="36"/>
      <c r="K25" s="42"/>
      <c r="L25" s="36"/>
      <c r="M25" s="36"/>
    </row>
    <row r="26" spans="1:13" x14ac:dyDescent="0.25">
      <c r="A26" s="29"/>
      <c r="B26" s="30"/>
      <c r="C26" s="31"/>
      <c r="D26" s="31"/>
      <c r="E26" s="40"/>
      <c r="F26" s="33"/>
      <c r="G26" s="34"/>
      <c r="H26" s="35" t="str">
        <f>IF(G26=P25,B25,B27)</f>
        <v/>
      </c>
      <c r="I26" s="36"/>
      <c r="J26" s="36"/>
      <c r="K26" s="42"/>
      <c r="L26" s="36"/>
      <c r="M26" s="36"/>
    </row>
    <row r="27" spans="1:13" x14ac:dyDescent="0.25">
      <c r="A27" s="29">
        <v>10</v>
      </c>
      <c r="B27" s="23" t="str">
        <f>IF($E27="","",VLOOKUP($E27,#REF!,4,FALSE))</f>
        <v/>
      </c>
      <c r="C27" s="24" t="str">
        <f>IF($E27="","",VLOOKUP($E27,#REF!,9,FALSE))</f>
        <v/>
      </c>
      <c r="D27" s="24" t="str">
        <f>IF($E27="","",VLOOKUP($E27,#REF!,11,FALSE))</f>
        <v/>
      </c>
      <c r="E27" s="25"/>
      <c r="F27" s="37" t="s">
        <v>69</v>
      </c>
      <c r="G27" s="38"/>
      <c r="H27" s="39"/>
      <c r="I27" s="36"/>
      <c r="J27" s="36"/>
      <c r="K27" s="42"/>
      <c r="L27" s="36"/>
      <c r="M27" s="36"/>
    </row>
    <row r="28" spans="1:13" x14ac:dyDescent="0.25">
      <c r="A28" s="29"/>
      <c r="B28" s="30"/>
      <c r="C28" s="31"/>
      <c r="D28" s="31"/>
      <c r="E28" s="40"/>
      <c r="F28" s="41"/>
      <c r="G28" s="42"/>
      <c r="H28" s="39"/>
      <c r="I28" s="34"/>
      <c r="J28" s="43" t="str">
        <f>IF(I28=G26,H26,H30)</f>
        <v/>
      </c>
      <c r="K28" s="42"/>
      <c r="L28" s="36"/>
      <c r="M28" s="36"/>
    </row>
    <row r="29" spans="1:13" x14ac:dyDescent="0.25">
      <c r="A29" s="29">
        <v>11</v>
      </c>
      <c r="B29" s="23" t="str">
        <f>IF($E29="","",VLOOKUP($E29,#REF!,4,FALSE))</f>
        <v/>
      </c>
      <c r="C29" s="24" t="str">
        <f>IF($E29="","",VLOOKUP($E29,#REF!,9,FALSE))</f>
        <v/>
      </c>
      <c r="D29" s="24" t="str">
        <f>IF($E29="","",VLOOKUP($E29,#REF!,11,FALSE))</f>
        <v/>
      </c>
      <c r="E29" s="25"/>
      <c r="F29" s="26" t="s">
        <v>70</v>
      </c>
      <c r="G29" s="44">
        <f>G26</f>
        <v>0</v>
      </c>
      <c r="H29" s="45"/>
      <c r="I29" s="38"/>
      <c r="J29" s="43"/>
      <c r="K29" s="42"/>
      <c r="L29" s="36"/>
      <c r="M29" s="36"/>
    </row>
    <row r="30" spans="1:13" x14ac:dyDescent="0.25">
      <c r="A30" s="29"/>
      <c r="B30" s="30"/>
      <c r="C30" s="31"/>
      <c r="D30" s="31"/>
      <c r="E30" s="32"/>
      <c r="F30" s="33"/>
      <c r="G30" s="46"/>
      <c r="H30" s="47" t="str">
        <f>IF(G30=P29,B29,B31)</f>
        <v/>
      </c>
      <c r="I30" s="42"/>
      <c r="J30" s="43"/>
      <c r="K30" s="42"/>
      <c r="L30" s="36"/>
      <c r="M30" s="36"/>
    </row>
    <row r="31" spans="1:13" x14ac:dyDescent="0.25">
      <c r="A31" s="22">
        <v>12</v>
      </c>
      <c r="B31" s="23" t="str">
        <f>IF($E31="","",VLOOKUP($E31,#REF!,4,FALSE))</f>
        <v/>
      </c>
      <c r="C31" s="24" t="str">
        <f>IF($E31="","",VLOOKUP($E31,#REF!,9,FALSE))</f>
        <v/>
      </c>
      <c r="D31" s="24" t="str">
        <f>IF($E31="","",VLOOKUP($E31,#REF!,11,FALSE))</f>
        <v/>
      </c>
      <c r="E31" s="25"/>
      <c r="F31" s="37" t="s">
        <v>71</v>
      </c>
      <c r="G31" s="36"/>
      <c r="H31" s="39"/>
      <c r="I31" s="42"/>
      <c r="J31" s="43"/>
      <c r="K31" s="44">
        <f>K16</f>
        <v>0</v>
      </c>
      <c r="L31" s="49"/>
      <c r="M31" s="36"/>
    </row>
    <row r="32" spans="1:13" x14ac:dyDescent="0.25">
      <c r="A32" s="29"/>
      <c r="B32" s="30"/>
      <c r="C32" s="31"/>
      <c r="D32" s="31"/>
      <c r="E32" s="32"/>
      <c r="F32" s="41"/>
      <c r="G32" s="36"/>
      <c r="H32" s="39"/>
      <c r="I32" s="42"/>
      <c r="J32" s="43"/>
      <c r="K32" s="46"/>
      <c r="L32" s="43" t="str">
        <f>IF(K32=I28,J28,J36)</f>
        <v/>
      </c>
      <c r="M32" s="36"/>
    </row>
    <row r="33" spans="1:13" x14ac:dyDescent="0.25">
      <c r="A33" s="29">
        <v>13</v>
      </c>
      <c r="B33" s="23" t="str">
        <f>IF($E33="","",VLOOKUP($E33,#REF!,4,FALSE))</f>
        <v/>
      </c>
      <c r="C33" s="24" t="str">
        <f>IF($E33="","",VLOOKUP($E33,#REF!,9,FALSE))</f>
        <v/>
      </c>
      <c r="D33" s="24" t="str">
        <f>IF($E33="","",VLOOKUP($E33,#REF!,11,FALSE))</f>
        <v/>
      </c>
      <c r="E33" s="25"/>
      <c r="F33" s="26" t="s">
        <v>37</v>
      </c>
      <c r="G33" s="36"/>
      <c r="H33" s="39"/>
      <c r="I33" s="42"/>
      <c r="J33" s="43"/>
      <c r="K33" s="36"/>
      <c r="L33" s="36"/>
      <c r="M33" s="36"/>
    </row>
    <row r="34" spans="1:13" x14ac:dyDescent="0.25">
      <c r="A34" s="29"/>
      <c r="B34" s="30"/>
      <c r="C34" s="31"/>
      <c r="D34" s="31"/>
      <c r="E34" s="40"/>
      <c r="F34" s="33"/>
      <c r="G34" s="34"/>
      <c r="H34" s="35" t="str">
        <f>IF(G34=P33,B33,B35)</f>
        <v/>
      </c>
      <c r="I34" s="42"/>
      <c r="J34" s="43"/>
      <c r="K34" s="36"/>
      <c r="L34" s="36"/>
      <c r="M34" s="36"/>
    </row>
    <row r="35" spans="1:13" x14ac:dyDescent="0.25">
      <c r="A35" s="29">
        <v>14</v>
      </c>
      <c r="B35" s="23" t="str">
        <f>IF($E35="","",VLOOKUP($E35,#REF!,4,FALSE))</f>
        <v/>
      </c>
      <c r="C35" s="24" t="str">
        <f>IF($E35="","",VLOOKUP($E35,#REF!,9,FALSE))</f>
        <v/>
      </c>
      <c r="D35" s="24" t="str">
        <f>IF($E35="","",VLOOKUP($E35,#REF!,11,FALSE))</f>
        <v/>
      </c>
      <c r="E35" s="25"/>
      <c r="F35" s="37" t="s">
        <v>72</v>
      </c>
      <c r="G35" s="38"/>
      <c r="H35" s="48"/>
      <c r="I35" s="44">
        <f>I28</f>
        <v>0</v>
      </c>
      <c r="J35" s="43"/>
      <c r="K35" s="36"/>
      <c r="L35" s="36"/>
      <c r="M35" s="36"/>
    </row>
    <row r="36" spans="1:13" x14ac:dyDescent="0.25">
      <c r="A36" s="29"/>
      <c r="B36" s="30"/>
      <c r="C36" s="31"/>
      <c r="D36" s="31"/>
      <c r="E36" s="40"/>
      <c r="F36" s="41"/>
      <c r="G36" s="42"/>
      <c r="H36" s="48"/>
      <c r="I36" s="46"/>
      <c r="J36" s="43" t="str">
        <f>IF(I36=G34,H34,H38)</f>
        <v/>
      </c>
      <c r="K36" s="36"/>
      <c r="L36" s="36"/>
      <c r="M36" s="36"/>
    </row>
    <row r="37" spans="1:13" x14ac:dyDescent="0.25">
      <c r="A37" s="29">
        <v>15</v>
      </c>
      <c r="B37" s="23" t="str">
        <f>IF($E37="","",VLOOKUP($E37,#REF!,4,FALSE))</f>
        <v/>
      </c>
      <c r="C37" s="24" t="str">
        <f>IF($E37="","",VLOOKUP($E37,#REF!,9,FALSE))</f>
        <v/>
      </c>
      <c r="D37" s="24" t="str">
        <f>IF($E37="","",VLOOKUP($E37,#REF!,11,FALSE))</f>
        <v/>
      </c>
      <c r="E37" s="25"/>
      <c r="F37" s="26" t="s">
        <v>33</v>
      </c>
      <c r="G37" s="44">
        <f>G34</f>
        <v>0</v>
      </c>
      <c r="H37" s="49"/>
      <c r="I37" s="36"/>
      <c r="J37" s="36"/>
      <c r="K37" s="36"/>
      <c r="L37" s="36"/>
      <c r="M37" s="36"/>
    </row>
    <row r="38" spans="1:13" x14ac:dyDescent="0.25">
      <c r="A38" s="29"/>
      <c r="B38" s="30"/>
      <c r="C38" s="31"/>
      <c r="D38" s="31"/>
      <c r="E38" s="32"/>
      <c r="F38" s="33"/>
      <c r="G38" s="46"/>
      <c r="H38" s="35" t="str">
        <f>IF(G38=P37,B37,B39)</f>
        <v/>
      </c>
      <c r="I38" s="36"/>
      <c r="J38" s="36"/>
      <c r="K38" s="36"/>
      <c r="L38" s="36"/>
      <c r="M38" s="36"/>
    </row>
    <row r="39" spans="1:13" x14ac:dyDescent="0.25">
      <c r="A39" s="22">
        <v>16</v>
      </c>
      <c r="B39" s="23" t="str">
        <f>IF($E39="","",VLOOKUP($E39,#REF!,4,FALSE))</f>
        <v/>
      </c>
      <c r="C39" s="24" t="str">
        <f>IF($E39="","",VLOOKUP($E39,#REF!,9,FALSE))</f>
        <v/>
      </c>
      <c r="D39" s="24" t="str">
        <f>IF($E39="","",VLOOKUP($E39,#REF!,11,FALSE))</f>
        <v/>
      </c>
      <c r="E39" s="25"/>
      <c r="F39" s="37" t="s">
        <v>73</v>
      </c>
      <c r="G39" s="32"/>
      <c r="H39" s="32"/>
      <c r="I39" s="32"/>
      <c r="J39" s="32"/>
      <c r="K39" s="32"/>
      <c r="L39" s="32"/>
      <c r="M39" s="32"/>
    </row>
    <row r="40" spans="1:13" ht="15.75" thickBot="1" x14ac:dyDescent="0.3">
      <c r="A40" s="100" t="s">
        <v>16</v>
      </c>
      <c r="B40" s="100"/>
      <c r="C40" s="52"/>
      <c r="D40" s="52"/>
      <c r="E40" s="52"/>
      <c r="F40" s="52"/>
      <c r="G40" s="52"/>
      <c r="H40" s="52"/>
      <c r="I40" s="52"/>
      <c r="J40" s="52"/>
      <c r="K40" s="52"/>
      <c r="L40" s="52"/>
      <c r="M40" s="52"/>
    </row>
    <row r="41" spans="1:13" x14ac:dyDescent="0.25">
      <c r="A41" s="105" t="s">
        <v>17</v>
      </c>
      <c r="B41" s="106"/>
      <c r="C41" s="106"/>
      <c r="D41" s="107"/>
      <c r="E41" s="53" t="s">
        <v>18</v>
      </c>
      <c r="F41" s="54" t="s">
        <v>19</v>
      </c>
      <c r="G41" s="108" t="s">
        <v>20</v>
      </c>
      <c r="H41" s="109"/>
      <c r="I41" s="110"/>
      <c r="J41" s="55"/>
      <c r="K41" s="109" t="s">
        <v>21</v>
      </c>
      <c r="L41" s="109"/>
      <c r="M41" s="111"/>
    </row>
    <row r="42" spans="1:13" ht="15.75" thickBot="1" x14ac:dyDescent="0.3">
      <c r="A42" s="112"/>
      <c r="B42" s="113"/>
      <c r="C42" s="113"/>
      <c r="D42" s="114"/>
      <c r="E42" s="56">
        <v>1</v>
      </c>
      <c r="F42" s="57" t="str">
        <f>F9</f>
        <v>Jaime Ardura Herrero</v>
      </c>
      <c r="G42" s="115"/>
      <c r="H42" s="116"/>
      <c r="I42" s="117"/>
      <c r="J42" s="58"/>
      <c r="K42" s="116"/>
      <c r="L42" s="116"/>
      <c r="M42" s="118"/>
    </row>
    <row r="43" spans="1:13" x14ac:dyDescent="0.25">
      <c r="A43" s="119" t="s">
        <v>22</v>
      </c>
      <c r="B43" s="120"/>
      <c r="C43" s="120"/>
      <c r="D43" s="121"/>
      <c r="E43" s="59">
        <v>2</v>
      </c>
      <c r="F43" s="60" t="str">
        <f>F39</f>
        <v>Antonio Soto Vega</v>
      </c>
      <c r="G43" s="115"/>
      <c r="H43" s="116"/>
      <c r="I43" s="117"/>
      <c r="J43" s="58"/>
      <c r="K43" s="116"/>
      <c r="L43" s="116"/>
      <c r="M43" s="118"/>
    </row>
    <row r="44" spans="1:13" ht="15.75" thickBot="1" x14ac:dyDescent="0.3">
      <c r="A44" s="122"/>
      <c r="B44" s="123"/>
      <c r="C44" s="123"/>
      <c r="D44" s="124"/>
      <c r="E44" s="59">
        <v>3</v>
      </c>
      <c r="F44" s="60" t="str">
        <f>IF($E$17=3,$F$17,IF($E$31=3,$F$31,""))</f>
        <v/>
      </c>
      <c r="G44" s="115"/>
      <c r="H44" s="116"/>
      <c r="I44" s="117"/>
      <c r="J44" s="58"/>
      <c r="K44" s="116"/>
      <c r="L44" s="116"/>
      <c r="M44" s="118"/>
    </row>
    <row r="45" spans="1:13" x14ac:dyDescent="0.25">
      <c r="A45" s="105" t="s">
        <v>23</v>
      </c>
      <c r="B45" s="106"/>
      <c r="C45" s="106"/>
      <c r="D45" s="107"/>
      <c r="E45" s="59">
        <v>4</v>
      </c>
      <c r="F45" s="60" t="str">
        <f>IF($E$17=4,$F$17,IF($E$31=4,$F$31,""))</f>
        <v/>
      </c>
      <c r="G45" s="115"/>
      <c r="H45" s="116"/>
      <c r="I45" s="117"/>
      <c r="J45" s="58"/>
      <c r="K45" s="116"/>
      <c r="L45" s="116"/>
      <c r="M45" s="118"/>
    </row>
    <row r="46" spans="1:13" ht="15.75" thickBot="1" x14ac:dyDescent="0.3">
      <c r="A46" s="125"/>
      <c r="B46" s="126"/>
      <c r="C46" s="126"/>
      <c r="D46" s="127"/>
      <c r="E46" s="61"/>
      <c r="F46" s="62"/>
      <c r="G46" s="115"/>
      <c r="H46" s="116"/>
      <c r="I46" s="117"/>
      <c r="J46" s="58"/>
      <c r="K46" s="116"/>
      <c r="L46" s="116"/>
      <c r="M46" s="118"/>
    </row>
    <row r="47" spans="1:13" x14ac:dyDescent="0.25">
      <c r="A47" s="105" t="s">
        <v>24</v>
      </c>
      <c r="B47" s="106"/>
      <c r="C47" s="106"/>
      <c r="D47" s="107"/>
      <c r="E47" s="61"/>
      <c r="F47" s="62"/>
      <c r="G47" s="115"/>
      <c r="H47" s="116"/>
      <c r="I47" s="117"/>
      <c r="J47" s="58"/>
      <c r="K47" s="116"/>
      <c r="L47" s="116"/>
      <c r="M47" s="118"/>
    </row>
    <row r="48" spans="1:13" x14ac:dyDescent="0.25">
      <c r="A48" s="136">
        <f>K6</f>
        <v>0</v>
      </c>
      <c r="B48" s="137"/>
      <c r="C48" s="137"/>
      <c r="D48" s="138"/>
      <c r="E48" s="61"/>
      <c r="F48" s="62"/>
      <c r="G48" s="115"/>
      <c r="H48" s="116"/>
      <c r="I48" s="117"/>
      <c r="J48" s="58"/>
      <c r="K48" s="116"/>
      <c r="L48" s="116"/>
      <c r="M48" s="118"/>
    </row>
    <row r="49" spans="1:13" ht="15.75" thickBot="1" x14ac:dyDescent="0.3">
      <c r="A49" s="128" t="e">
        <f>(#REF!)</f>
        <v>#REF!</v>
      </c>
      <c r="B49" s="129"/>
      <c r="C49" s="129"/>
      <c r="D49" s="130"/>
      <c r="E49" s="63"/>
      <c r="F49" s="64"/>
      <c r="G49" s="131"/>
      <c r="H49" s="132"/>
      <c r="I49" s="133"/>
      <c r="J49" s="65"/>
      <c r="K49" s="132"/>
      <c r="L49" s="132"/>
      <c r="M49" s="134"/>
    </row>
    <row r="50" spans="1:13" x14ac:dyDescent="0.25">
      <c r="A50" s="66"/>
      <c r="B50" s="67" t="s">
        <v>25</v>
      </c>
      <c r="C50" s="66"/>
      <c r="D50" s="66"/>
      <c r="E50" s="66"/>
      <c r="F50" s="68"/>
      <c r="G50" s="68"/>
      <c r="H50" s="68"/>
      <c r="I50" s="69"/>
      <c r="J50" s="69"/>
      <c r="K50" s="135" t="s">
        <v>26</v>
      </c>
      <c r="L50" s="135"/>
      <c r="M50" s="135"/>
    </row>
    <row r="51" spans="1:13" x14ac:dyDescent="0.25">
      <c r="A51" s="66"/>
      <c r="B51" s="66"/>
      <c r="C51" s="66"/>
      <c r="D51" s="66"/>
      <c r="E51" s="66"/>
      <c r="F51" s="70"/>
      <c r="G51" s="139" t="s">
        <v>27</v>
      </c>
      <c r="H51" s="139"/>
      <c r="I51" s="139"/>
      <c r="J51" s="70"/>
      <c r="K51" s="68"/>
      <c r="L51" s="68"/>
      <c r="M51" s="69"/>
    </row>
    <row r="52" spans="1:13" x14ac:dyDescent="0.25">
      <c r="A52" s="71"/>
      <c r="B52" s="71"/>
      <c r="C52" s="71"/>
      <c r="D52" s="71"/>
      <c r="E52" s="71"/>
      <c r="F52" s="71"/>
      <c r="G52" s="71"/>
      <c r="H52" s="71"/>
      <c r="I52" s="71"/>
      <c r="J52" s="71"/>
      <c r="K52" s="71"/>
      <c r="L52" s="71"/>
      <c r="M52" s="71"/>
    </row>
    <row r="53" spans="1:13" x14ac:dyDescent="0.25">
      <c r="A53" s="71"/>
      <c r="B53" s="71"/>
      <c r="C53" s="71"/>
      <c r="D53" s="71"/>
      <c r="E53" s="71"/>
      <c r="F53" s="71"/>
      <c r="G53" s="71"/>
      <c r="H53" s="71"/>
      <c r="I53" s="71"/>
      <c r="J53" s="71"/>
      <c r="K53" s="71"/>
      <c r="L53" s="71"/>
      <c r="M53" s="71"/>
    </row>
    <row r="54" spans="1:13" x14ac:dyDescent="0.25">
      <c r="A54" s="71"/>
      <c r="B54" s="71"/>
      <c r="C54" s="71"/>
      <c r="D54" s="71"/>
      <c r="E54" s="71"/>
      <c r="F54" s="71"/>
      <c r="G54" s="71"/>
      <c r="H54" s="71"/>
      <c r="I54" s="71"/>
      <c r="J54" s="71"/>
      <c r="K54" s="71"/>
      <c r="L54" s="71"/>
      <c r="M54" s="71"/>
    </row>
    <row r="55" spans="1:13" x14ac:dyDescent="0.25">
      <c r="A55" s="71"/>
      <c r="B55" s="71"/>
      <c r="C55" s="71"/>
      <c r="D55" s="71"/>
      <c r="E55" s="71"/>
      <c r="F55" s="71"/>
      <c r="G55" s="71"/>
      <c r="H55" s="71"/>
      <c r="I55" s="71"/>
      <c r="J55" s="71"/>
      <c r="K55" s="71"/>
      <c r="L55" s="71"/>
      <c r="M55" s="71"/>
    </row>
  </sheetData>
  <mergeCells count="36">
    <mergeCell ref="A6:E6"/>
    <mergeCell ref="A1:M1"/>
    <mergeCell ref="A2:M2"/>
    <mergeCell ref="A3:E3"/>
    <mergeCell ref="A4:E4"/>
    <mergeCell ref="A5:E5"/>
    <mergeCell ref="A40:B40"/>
    <mergeCell ref="A41:D41"/>
    <mergeCell ref="G41:I41"/>
    <mergeCell ref="K41:M41"/>
    <mergeCell ref="A42:D42"/>
    <mergeCell ref="G42:I42"/>
    <mergeCell ref="K42:M42"/>
    <mergeCell ref="A43:D43"/>
    <mergeCell ref="G43:I43"/>
    <mergeCell ref="K43:M43"/>
    <mergeCell ref="A44:D44"/>
    <mergeCell ref="G44:I44"/>
    <mergeCell ref="K44:M44"/>
    <mergeCell ref="A45:D45"/>
    <mergeCell ref="G45:I45"/>
    <mergeCell ref="K45:M45"/>
    <mergeCell ref="A46:D46"/>
    <mergeCell ref="G46:I46"/>
    <mergeCell ref="K46:M46"/>
    <mergeCell ref="A47:D47"/>
    <mergeCell ref="G47:I47"/>
    <mergeCell ref="K47:M47"/>
    <mergeCell ref="A48:D48"/>
    <mergeCell ref="G48:I48"/>
    <mergeCell ref="K48:M48"/>
    <mergeCell ref="A49:D49"/>
    <mergeCell ref="G49:I49"/>
    <mergeCell ref="K49:M49"/>
    <mergeCell ref="K50:M50"/>
    <mergeCell ref="G51:I51"/>
  </mergeCells>
  <conditionalFormatting sqref="B9:D39 F9:F39">
    <cfRule type="expression" dxfId="9" priority="1" stopIfTrue="1">
      <formula>AND($E9&lt;=$M$9,$O9&gt;0,$E9&gt;0,$D9&lt;&gt;"LL",$D9&lt;&gt;"Alt")</formula>
    </cfRule>
  </conditionalFormatting>
  <conditionalFormatting sqref="E9 E11 E13 E15 E17 E19 E21 E23 E25 E27 E29 E31 E33 E35 E37 E39">
    <cfRule type="expression" dxfId="8" priority="2" stopIfTrue="1">
      <formula>AND($E9&lt;=$M$9,$E9&gt;0,$O9&gt;0,$D9&lt;&gt;"LL",$D9&lt;&gt;"Alt")</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1" workbookViewId="0">
      <selection activeCell="G49" sqref="G49"/>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bestFit="1"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1" spans="1:13" x14ac:dyDescent="0.25">
      <c r="A1" s="101" t="s">
        <v>0</v>
      </c>
      <c r="B1" s="101"/>
      <c r="C1" s="101"/>
      <c r="D1" s="101"/>
      <c r="E1" s="101"/>
      <c r="F1" s="101"/>
      <c r="G1" s="101"/>
      <c r="H1" s="101"/>
      <c r="I1" s="101"/>
      <c r="J1" s="101"/>
      <c r="K1" s="101"/>
      <c r="L1" s="101"/>
      <c r="M1" s="101"/>
    </row>
    <row r="2" spans="1:13" x14ac:dyDescent="0.25">
      <c r="A2" s="102" t="s">
        <v>1</v>
      </c>
      <c r="B2" s="102"/>
      <c r="C2" s="102"/>
      <c r="D2" s="102"/>
      <c r="E2" s="102"/>
      <c r="F2" s="1" t="s">
        <v>2</v>
      </c>
      <c r="G2" s="1" t="s">
        <v>3</v>
      </c>
      <c r="H2" s="1"/>
      <c r="I2" s="2"/>
      <c r="J2" s="2"/>
      <c r="K2" s="1" t="s">
        <v>4</v>
      </c>
      <c r="L2" s="3"/>
      <c r="M2" s="4"/>
    </row>
    <row r="3" spans="1:13" x14ac:dyDescent="0.25">
      <c r="A3" s="103"/>
      <c r="B3" s="103"/>
      <c r="C3" s="103"/>
      <c r="D3" s="103"/>
      <c r="E3" s="103"/>
      <c r="F3" s="5"/>
      <c r="G3" s="6"/>
      <c r="H3" s="6"/>
      <c r="I3" s="7"/>
      <c r="J3" s="7"/>
      <c r="K3" s="5"/>
      <c r="L3" s="5"/>
      <c r="M3" s="8"/>
    </row>
    <row r="4" spans="1:13" x14ac:dyDescent="0.25">
      <c r="A4" s="102" t="s">
        <v>5</v>
      </c>
      <c r="B4" s="102"/>
      <c r="C4" s="102"/>
      <c r="D4" s="102"/>
      <c r="E4" s="102"/>
      <c r="F4" s="1" t="s">
        <v>41</v>
      </c>
      <c r="G4" s="2" t="s">
        <v>29</v>
      </c>
      <c r="H4" s="2"/>
      <c r="I4" s="2"/>
      <c r="J4" s="2"/>
      <c r="K4" s="9" t="s">
        <v>8</v>
      </c>
      <c r="L4" s="10"/>
      <c r="M4" s="4"/>
    </row>
    <row r="5" spans="1:13" ht="15.75" thickBot="1" x14ac:dyDescent="0.3">
      <c r="A5" s="104"/>
      <c r="B5" s="104"/>
      <c r="C5" s="104"/>
      <c r="D5" s="104"/>
      <c r="E5" s="104"/>
      <c r="F5" s="11"/>
      <c r="G5" s="11"/>
      <c r="H5" s="11"/>
      <c r="I5" s="12"/>
      <c r="J5" s="12"/>
      <c r="K5" s="13"/>
      <c r="L5" s="14"/>
      <c r="M5" s="8"/>
    </row>
    <row r="6" spans="1:13" x14ac:dyDescent="0.25">
      <c r="A6" s="15"/>
      <c r="B6" s="16" t="s">
        <v>9</v>
      </c>
      <c r="C6" s="16" t="s">
        <v>10</v>
      </c>
      <c r="D6" s="16" t="s">
        <v>11</v>
      </c>
      <c r="E6" s="16" t="s">
        <v>12</v>
      </c>
      <c r="F6" s="16" t="str">
        <f>IF(G5="Femenino","Jugadora","Jugador")</f>
        <v>Jugador</v>
      </c>
      <c r="G6" s="16" t="s">
        <v>13</v>
      </c>
      <c r="H6" s="16"/>
      <c r="I6" s="16" t="s">
        <v>14</v>
      </c>
      <c r="J6" s="16"/>
      <c r="K6" s="16" t="s">
        <v>15</v>
      </c>
      <c r="L6" s="17"/>
      <c r="M6" s="17"/>
    </row>
    <row r="7" spans="1:13" x14ac:dyDescent="0.25">
      <c r="A7" s="18"/>
      <c r="B7" s="19"/>
      <c r="C7" s="20"/>
      <c r="D7" s="20"/>
      <c r="E7" s="20"/>
      <c r="F7" s="21"/>
      <c r="G7" s="20"/>
      <c r="H7" s="20"/>
      <c r="I7" s="20"/>
      <c r="J7" s="20"/>
      <c r="K7" s="20"/>
      <c r="L7" s="20"/>
      <c r="M7" s="20"/>
    </row>
    <row r="8" spans="1:13" x14ac:dyDescent="0.25">
      <c r="A8" s="22">
        <v>1</v>
      </c>
      <c r="B8" s="23" t="str">
        <f>IF($E8="","",VLOOKUP($E8,#REF!,4,FALSE))</f>
        <v/>
      </c>
      <c r="C8" s="24" t="str">
        <f>IF($E8="","",VLOOKUP($E8,#REF!,9,FALSE))</f>
        <v/>
      </c>
      <c r="D8" s="24" t="str">
        <f>IF($E8="","",VLOOKUP($E8,#REF!,11,FALSE))</f>
        <v/>
      </c>
      <c r="E8" s="25"/>
      <c r="F8" s="26" t="s">
        <v>74</v>
      </c>
      <c r="G8" s="27"/>
      <c r="H8" s="27"/>
      <c r="I8" s="27"/>
      <c r="J8" s="27"/>
      <c r="K8" s="27"/>
      <c r="L8" s="27"/>
      <c r="M8" s="28" t="e">
        <f>#REF!</f>
        <v>#REF!</v>
      </c>
    </row>
    <row r="9" spans="1:13" x14ac:dyDescent="0.25">
      <c r="A9" s="29"/>
      <c r="B9" s="30"/>
      <c r="C9" s="31"/>
      <c r="D9" s="31"/>
      <c r="E9" s="32"/>
      <c r="F9" s="33"/>
      <c r="G9" s="34"/>
      <c r="H9" s="35" t="str">
        <f>IF(G9=P8,B8,B10)</f>
        <v/>
      </c>
      <c r="I9" s="36"/>
      <c r="J9" s="36"/>
      <c r="K9" s="36"/>
      <c r="L9" s="36"/>
      <c r="M9" s="36"/>
    </row>
    <row r="10" spans="1:13" x14ac:dyDescent="0.25">
      <c r="A10" s="29">
        <v>2</v>
      </c>
      <c r="B10" s="23" t="str">
        <f>IF($E10="","",VLOOKUP($E10,#REF!,4,FALSE))</f>
        <v/>
      </c>
      <c r="C10" s="24" t="str">
        <f>IF($E10="","",VLOOKUP($E10,#REF!,9,FALSE))</f>
        <v/>
      </c>
      <c r="D10" s="24" t="str">
        <f>IF($E10="","",VLOOKUP($E10,#REF!,11,FALSE))</f>
        <v/>
      </c>
      <c r="E10" s="25"/>
      <c r="F10" s="37" t="s">
        <v>33</v>
      </c>
      <c r="G10" s="38"/>
      <c r="H10" s="39"/>
      <c r="I10" s="36"/>
      <c r="J10" s="36"/>
      <c r="K10" s="36"/>
      <c r="L10" s="36"/>
      <c r="M10" s="36"/>
    </row>
    <row r="11" spans="1:13" x14ac:dyDescent="0.25">
      <c r="A11" s="29"/>
      <c r="B11" s="30"/>
      <c r="C11" s="31"/>
      <c r="D11" s="31"/>
      <c r="E11" s="40"/>
      <c r="F11" s="41"/>
      <c r="G11" s="42"/>
      <c r="H11" s="39"/>
      <c r="I11" s="34"/>
      <c r="J11" s="43" t="str">
        <f>IF(I11=G9,H9,H13)</f>
        <v/>
      </c>
      <c r="K11" s="36"/>
      <c r="L11" s="36"/>
      <c r="M11" s="36"/>
    </row>
    <row r="12" spans="1:13" x14ac:dyDescent="0.25">
      <c r="A12" s="29">
        <v>3</v>
      </c>
      <c r="B12" s="23" t="str">
        <f>IF($E12="","",VLOOKUP($E12,#REF!,4,FALSE))</f>
        <v/>
      </c>
      <c r="C12" s="24" t="str">
        <f>IF($E12="","",VLOOKUP($E12,#REF!,9,FALSE))</f>
        <v/>
      </c>
      <c r="D12" s="24" t="str">
        <f>IF($E12="","",VLOOKUP($E12,#REF!,11,FALSE))</f>
        <v/>
      </c>
      <c r="E12" s="25"/>
      <c r="F12" s="26" t="s">
        <v>75</v>
      </c>
      <c r="G12" s="44">
        <f>G9</f>
        <v>0</v>
      </c>
      <c r="H12" s="45"/>
      <c r="I12" s="38"/>
      <c r="J12" s="43"/>
      <c r="K12" s="36"/>
      <c r="L12" s="36"/>
      <c r="M12" s="36"/>
    </row>
    <row r="13" spans="1:13" x14ac:dyDescent="0.25">
      <c r="A13" s="29"/>
      <c r="B13" s="30"/>
      <c r="C13" s="31"/>
      <c r="D13" s="31"/>
      <c r="E13" s="40"/>
      <c r="F13" s="33"/>
      <c r="G13" s="46"/>
      <c r="H13" s="47" t="str">
        <f>IF(G13=P12,B12,B14)</f>
        <v/>
      </c>
      <c r="I13" s="42"/>
      <c r="J13" s="43"/>
      <c r="K13" s="36"/>
      <c r="L13" s="36"/>
      <c r="M13" s="36"/>
    </row>
    <row r="14" spans="1:13" x14ac:dyDescent="0.25">
      <c r="A14" s="29">
        <v>4</v>
      </c>
      <c r="B14" s="23" t="str">
        <f>IF($E14="","",VLOOKUP($E14,#REF!,4,FALSE))</f>
        <v/>
      </c>
      <c r="C14" s="24" t="str">
        <f>IF($E14="","",VLOOKUP($E14,#REF!,9,FALSE))</f>
        <v/>
      </c>
      <c r="D14" s="24" t="str">
        <f>IF($E14="","",VLOOKUP($E14,#REF!,11,FALSE))</f>
        <v/>
      </c>
      <c r="E14" s="25"/>
      <c r="F14" s="37" t="s">
        <v>76</v>
      </c>
      <c r="G14" s="36"/>
      <c r="H14" s="39"/>
      <c r="I14" s="42"/>
      <c r="J14" s="43"/>
      <c r="K14" s="36"/>
      <c r="L14" s="36"/>
      <c r="M14" s="36"/>
    </row>
    <row r="15" spans="1:13" x14ac:dyDescent="0.25">
      <c r="A15" s="29"/>
      <c r="B15" s="30"/>
      <c r="C15" s="31"/>
      <c r="D15" s="31"/>
      <c r="E15" s="32"/>
      <c r="F15" s="41"/>
      <c r="G15" s="36"/>
      <c r="H15" s="39"/>
      <c r="I15" s="42"/>
      <c r="J15" s="43"/>
      <c r="K15" s="34"/>
      <c r="L15" s="43" t="str">
        <f>IF(K15=I11,J11,J19)</f>
        <v/>
      </c>
      <c r="M15" s="36"/>
    </row>
    <row r="16" spans="1:13" x14ac:dyDescent="0.25">
      <c r="A16" s="22">
        <v>5</v>
      </c>
      <c r="B16" s="23" t="str">
        <f>IF($E16="","",VLOOKUP($E16,#REF!,4,FALSE))</f>
        <v/>
      </c>
      <c r="C16" s="24" t="str">
        <f>IF($E16="","",VLOOKUP($E16,#REF!,9,FALSE))</f>
        <v/>
      </c>
      <c r="D16" s="24" t="str">
        <f>IF($E16="","",VLOOKUP($E16,#REF!,11,FALSE))</f>
        <v/>
      </c>
      <c r="E16" s="25"/>
      <c r="F16" s="26" t="s">
        <v>77</v>
      </c>
      <c r="G16" s="36"/>
      <c r="H16" s="39"/>
      <c r="I16" s="42"/>
      <c r="J16" s="43"/>
      <c r="K16" s="38"/>
      <c r="L16" s="36"/>
      <c r="M16" s="36"/>
    </row>
    <row r="17" spans="1:13" x14ac:dyDescent="0.25">
      <c r="A17" s="29"/>
      <c r="B17" s="30"/>
      <c r="C17" s="31"/>
      <c r="D17" s="31"/>
      <c r="E17" s="32"/>
      <c r="F17" s="33"/>
      <c r="G17" s="34"/>
      <c r="H17" s="35" t="str">
        <f>IF(G17=P16,B16,B18)</f>
        <v/>
      </c>
      <c r="I17" s="42"/>
      <c r="J17" s="43"/>
      <c r="K17" s="42"/>
      <c r="L17" s="36"/>
      <c r="M17" s="36"/>
    </row>
    <row r="18" spans="1:13" x14ac:dyDescent="0.25">
      <c r="A18" s="29">
        <v>6</v>
      </c>
      <c r="B18" s="23" t="str">
        <f>IF($E18="","",VLOOKUP($E18,#REF!,4,FALSE))</f>
        <v/>
      </c>
      <c r="C18" s="24" t="str">
        <f>IF($E18="","",VLOOKUP($E18,#REF!,9,FALSE))</f>
        <v/>
      </c>
      <c r="D18" s="24" t="str">
        <f>IF($E18="","",VLOOKUP($E18,#REF!,11,FALSE))</f>
        <v/>
      </c>
      <c r="E18" s="25"/>
      <c r="F18" s="37" t="s">
        <v>34</v>
      </c>
      <c r="G18" s="38"/>
      <c r="H18" s="48"/>
      <c r="I18" s="44">
        <f>I11</f>
        <v>0</v>
      </c>
      <c r="J18" s="43"/>
      <c r="K18" s="42"/>
      <c r="L18" s="36"/>
      <c r="M18" s="36"/>
    </row>
    <row r="19" spans="1:13" x14ac:dyDescent="0.25">
      <c r="A19" s="29"/>
      <c r="B19" s="30"/>
      <c r="C19" s="31"/>
      <c r="D19" s="31"/>
      <c r="E19" s="40"/>
      <c r="F19" s="41"/>
      <c r="G19" s="42"/>
      <c r="H19" s="48"/>
      <c r="I19" s="34"/>
      <c r="J19" s="43" t="str">
        <f>IF(I19=G17,H17,H21)</f>
        <v/>
      </c>
      <c r="K19" s="42"/>
      <c r="L19" s="36"/>
      <c r="M19" s="36"/>
    </row>
    <row r="20" spans="1:13" x14ac:dyDescent="0.25">
      <c r="A20" s="29">
        <v>7</v>
      </c>
      <c r="B20" s="23" t="str">
        <f>IF($E20="","",VLOOKUP($E20,#REF!,4,FALSE))</f>
        <v/>
      </c>
      <c r="C20" s="24" t="str">
        <f>IF($E20="","",VLOOKUP($E20,#REF!,9,FALSE))</f>
        <v/>
      </c>
      <c r="D20" s="24" t="str">
        <f>IF($E20="","",VLOOKUP($E20,#REF!,11,FALSE))</f>
        <v/>
      </c>
      <c r="E20" s="25"/>
      <c r="F20" s="26" t="s">
        <v>78</v>
      </c>
      <c r="G20" s="44">
        <f>G17</f>
        <v>0</v>
      </c>
      <c r="H20" s="49"/>
      <c r="I20" s="36"/>
      <c r="J20" s="36"/>
      <c r="K20" s="42"/>
      <c r="L20" s="36"/>
      <c r="M20" s="36"/>
    </row>
    <row r="21" spans="1:13" x14ac:dyDescent="0.25">
      <c r="A21" s="29"/>
      <c r="B21" s="30"/>
      <c r="C21" s="31"/>
      <c r="D21" s="31"/>
      <c r="E21" s="40"/>
      <c r="F21" s="33"/>
      <c r="G21" s="46"/>
      <c r="H21" s="35" t="str">
        <f>IF(G21=P20,B20,B22)</f>
        <v/>
      </c>
      <c r="I21" s="36"/>
      <c r="J21" s="36"/>
      <c r="K21" s="42"/>
      <c r="L21" s="36"/>
      <c r="M21" s="36"/>
    </row>
    <row r="22" spans="1:13" x14ac:dyDescent="0.25">
      <c r="A22" s="29">
        <v>8</v>
      </c>
      <c r="B22" s="23" t="str">
        <f>IF($E22="","",VLOOKUP($E22,#REF!,4,FALSE))</f>
        <v/>
      </c>
      <c r="C22" s="24" t="str">
        <f>IF($E22="","",VLOOKUP($E22,#REF!,9,FALSE))</f>
        <v/>
      </c>
      <c r="D22" s="24" t="str">
        <f>IF($E22="","",VLOOKUP($E22,#REF!,11,FALSE))</f>
        <v/>
      </c>
      <c r="E22" s="25"/>
      <c r="F22" s="37" t="s">
        <v>33</v>
      </c>
      <c r="G22" s="36"/>
      <c r="H22" s="39"/>
      <c r="I22" s="36"/>
      <c r="J22" s="36"/>
      <c r="K22" s="42"/>
      <c r="L22" s="36"/>
      <c r="M22" s="36"/>
    </row>
    <row r="23" spans="1:13" x14ac:dyDescent="0.25">
      <c r="A23" s="29"/>
      <c r="B23" s="30"/>
      <c r="C23" s="31"/>
      <c r="D23" s="31"/>
      <c r="E23" s="40"/>
      <c r="F23" s="41"/>
      <c r="G23" s="36"/>
      <c r="H23" s="39"/>
      <c r="I23" s="36"/>
      <c r="J23" s="36"/>
      <c r="K23" s="50" t="str">
        <f>IF(G5="Femenino","Campeona :","Campeón :")</f>
        <v>Campeón :</v>
      </c>
      <c r="L23" s="51"/>
      <c r="M23" s="34"/>
    </row>
    <row r="24" spans="1:13" x14ac:dyDescent="0.25">
      <c r="A24" s="29">
        <v>9</v>
      </c>
      <c r="B24" s="23" t="str">
        <f>IF($E24="","",VLOOKUP($E24,#REF!,4,FALSE))</f>
        <v/>
      </c>
      <c r="C24" s="24" t="str">
        <f>IF($E24="","",VLOOKUP($E24,#REF!,9,FALSE))</f>
        <v/>
      </c>
      <c r="D24" s="24" t="str">
        <f>IF($E24="","",VLOOKUP($E24,#REF!,11,FALSE))</f>
        <v/>
      </c>
      <c r="E24" s="25"/>
      <c r="F24" s="26" t="s">
        <v>42</v>
      </c>
      <c r="G24" s="36"/>
      <c r="H24" s="39"/>
      <c r="I24" s="36"/>
      <c r="J24" s="36"/>
      <c r="K24" s="42"/>
      <c r="L24" s="36"/>
      <c r="M24" s="36"/>
    </row>
    <row r="25" spans="1:13" x14ac:dyDescent="0.25">
      <c r="A25" s="29"/>
      <c r="B25" s="30"/>
      <c r="C25" s="31"/>
      <c r="D25" s="31"/>
      <c r="E25" s="40"/>
      <c r="F25" s="33"/>
      <c r="G25" s="34"/>
      <c r="H25" s="35" t="str">
        <f>IF(G25=P24,B24,B26)</f>
        <v/>
      </c>
      <c r="I25" s="36"/>
      <c r="J25" s="36"/>
      <c r="K25" s="42"/>
      <c r="L25" s="36"/>
      <c r="M25" s="36"/>
    </row>
    <row r="26" spans="1:13" x14ac:dyDescent="0.25">
      <c r="A26" s="29">
        <v>10</v>
      </c>
      <c r="B26" s="23" t="str">
        <f>IF($E26="","",VLOOKUP($E26,#REF!,4,FALSE))</f>
        <v/>
      </c>
      <c r="C26" s="24" t="str">
        <f>IF($E26="","",VLOOKUP($E26,#REF!,9,FALSE))</f>
        <v/>
      </c>
      <c r="D26" s="24" t="str">
        <f>IF($E26="","",VLOOKUP($E26,#REF!,11,FALSE))</f>
        <v/>
      </c>
      <c r="E26" s="25"/>
      <c r="F26" s="37" t="s">
        <v>33</v>
      </c>
      <c r="G26" s="38"/>
      <c r="H26" s="39"/>
      <c r="I26" s="36"/>
      <c r="J26" s="36"/>
      <c r="K26" s="42"/>
      <c r="L26" s="36"/>
      <c r="M26" s="36"/>
    </row>
    <row r="27" spans="1:13" x14ac:dyDescent="0.25">
      <c r="A27" s="29"/>
      <c r="B27" s="30"/>
      <c r="C27" s="31"/>
      <c r="D27" s="31"/>
      <c r="E27" s="40"/>
      <c r="F27" s="41"/>
      <c r="G27" s="42"/>
      <c r="H27" s="39"/>
      <c r="I27" s="34"/>
      <c r="J27" s="43" t="str">
        <f>IF(I27=G25,H25,H29)</f>
        <v/>
      </c>
      <c r="K27" s="42"/>
      <c r="L27" s="36"/>
      <c r="M27" s="36"/>
    </row>
    <row r="28" spans="1:13" x14ac:dyDescent="0.25">
      <c r="A28" s="29">
        <v>11</v>
      </c>
      <c r="B28" s="23" t="str">
        <f>IF($E28="","",VLOOKUP($E28,#REF!,4,FALSE))</f>
        <v/>
      </c>
      <c r="C28" s="24" t="str">
        <f>IF($E28="","",VLOOKUP($E28,#REF!,9,FALSE))</f>
        <v/>
      </c>
      <c r="D28" s="24" t="str">
        <f>IF($E28="","",VLOOKUP($E28,#REF!,11,FALSE))</f>
        <v/>
      </c>
      <c r="E28" s="25"/>
      <c r="F28" s="26" t="s">
        <v>79</v>
      </c>
      <c r="G28" s="44">
        <f>G25</f>
        <v>0</v>
      </c>
      <c r="H28" s="45"/>
      <c r="I28" s="38"/>
      <c r="J28" s="43"/>
      <c r="K28" s="42"/>
      <c r="L28" s="36"/>
      <c r="M28" s="36"/>
    </row>
    <row r="29" spans="1:13" x14ac:dyDescent="0.25">
      <c r="A29" s="29"/>
      <c r="B29" s="30"/>
      <c r="C29" s="31"/>
      <c r="D29" s="31"/>
      <c r="E29" s="32"/>
      <c r="F29" s="33"/>
      <c r="G29" s="46"/>
      <c r="H29" s="47" t="str">
        <f>IF(G29=P28,B28,B30)</f>
        <v/>
      </c>
      <c r="I29" s="42"/>
      <c r="J29" s="43"/>
      <c r="K29" s="42"/>
      <c r="L29" s="36"/>
      <c r="M29" s="36"/>
    </row>
    <row r="30" spans="1:13" x14ac:dyDescent="0.25">
      <c r="A30" s="22">
        <v>12</v>
      </c>
      <c r="B30" s="23" t="str">
        <f>IF($E30="","",VLOOKUP($E30,#REF!,4,FALSE))</f>
        <v/>
      </c>
      <c r="C30" s="24" t="str">
        <f>IF($E30="","",VLOOKUP($E30,#REF!,9,FALSE))</f>
        <v/>
      </c>
      <c r="D30" s="24" t="str">
        <f>IF($E30="","",VLOOKUP($E30,#REF!,11,FALSE))</f>
        <v/>
      </c>
      <c r="E30" s="25"/>
      <c r="F30" s="37" t="s">
        <v>80</v>
      </c>
      <c r="G30" s="36"/>
      <c r="H30" s="39"/>
      <c r="I30" s="42"/>
      <c r="J30" s="43"/>
      <c r="K30" s="44">
        <f>K15</f>
        <v>0</v>
      </c>
      <c r="L30" s="49"/>
      <c r="M30" s="36"/>
    </row>
    <row r="31" spans="1:13" x14ac:dyDescent="0.25">
      <c r="A31" s="29"/>
      <c r="B31" s="30"/>
      <c r="C31" s="31"/>
      <c r="D31" s="31"/>
      <c r="E31" s="32"/>
      <c r="F31" s="41"/>
      <c r="G31" s="36"/>
      <c r="H31" s="39"/>
      <c r="I31" s="42"/>
      <c r="J31" s="43"/>
      <c r="K31" s="46"/>
      <c r="L31" s="43" t="str">
        <f>IF(K31=I27,J27,J35)</f>
        <v/>
      </c>
      <c r="M31" s="36"/>
    </row>
    <row r="32" spans="1:13" x14ac:dyDescent="0.25">
      <c r="A32" s="29">
        <v>13</v>
      </c>
      <c r="B32" s="23" t="str">
        <f>IF($E32="","",VLOOKUP($E32,#REF!,4,FALSE))</f>
        <v/>
      </c>
      <c r="C32" s="24" t="str">
        <f>IF($E32="","",VLOOKUP($E32,#REF!,9,FALSE))</f>
        <v/>
      </c>
      <c r="D32" s="24" t="str">
        <f>IF($E32="","",VLOOKUP($E32,#REF!,11,FALSE))</f>
        <v/>
      </c>
      <c r="E32" s="25"/>
      <c r="F32" s="26" t="s">
        <v>81</v>
      </c>
      <c r="G32" s="36"/>
      <c r="H32" s="39"/>
      <c r="I32" s="42"/>
      <c r="J32" s="43"/>
      <c r="K32" s="36"/>
      <c r="L32" s="36"/>
      <c r="M32" s="36"/>
    </row>
    <row r="33" spans="1:13" x14ac:dyDescent="0.25">
      <c r="A33" s="29"/>
      <c r="B33" s="30"/>
      <c r="C33" s="31"/>
      <c r="D33" s="31"/>
      <c r="E33" s="40"/>
      <c r="F33" s="33"/>
      <c r="G33" s="34"/>
      <c r="H33" s="35" t="str">
        <f>IF(G33=P32,B32,B34)</f>
        <v/>
      </c>
      <c r="I33" s="42"/>
      <c r="J33" s="43"/>
      <c r="K33" s="36"/>
      <c r="L33" s="36"/>
      <c r="M33" s="36"/>
    </row>
    <row r="34" spans="1:13" x14ac:dyDescent="0.25">
      <c r="A34" s="29">
        <v>14</v>
      </c>
      <c r="B34" s="23" t="str">
        <f>IF($E34="","",VLOOKUP($E34,#REF!,4,FALSE))</f>
        <v/>
      </c>
      <c r="C34" s="24" t="str">
        <f>IF($E34="","",VLOOKUP($E34,#REF!,9,FALSE))</f>
        <v/>
      </c>
      <c r="D34" s="24" t="str">
        <f>IF($E34="","",VLOOKUP($E34,#REF!,11,FALSE))</f>
        <v/>
      </c>
      <c r="E34" s="25"/>
      <c r="F34" s="37" t="s">
        <v>82</v>
      </c>
      <c r="G34" s="38"/>
      <c r="H34" s="48"/>
      <c r="I34" s="44">
        <f>I27</f>
        <v>0</v>
      </c>
      <c r="J34" s="43"/>
      <c r="K34" s="36"/>
      <c r="L34" s="36"/>
      <c r="M34" s="36"/>
    </row>
    <row r="35" spans="1:13" x14ac:dyDescent="0.25">
      <c r="A35" s="29"/>
      <c r="B35" s="30"/>
      <c r="C35" s="31"/>
      <c r="D35" s="31"/>
      <c r="E35" s="40"/>
      <c r="F35" s="41"/>
      <c r="G35" s="42"/>
      <c r="H35" s="48"/>
      <c r="I35" s="46"/>
      <c r="J35" s="43" t="str">
        <f>IF(I35=G33,H33,H37)</f>
        <v/>
      </c>
      <c r="K35" s="36"/>
      <c r="L35" s="36"/>
      <c r="M35" s="36"/>
    </row>
    <row r="36" spans="1:13" x14ac:dyDescent="0.25">
      <c r="A36" s="29">
        <v>15</v>
      </c>
      <c r="B36" s="23" t="str">
        <f>IF($E36="","",VLOOKUP($E36,#REF!,4,FALSE))</f>
        <v/>
      </c>
      <c r="C36" s="24" t="str">
        <f>IF($E36="","",VLOOKUP($E36,#REF!,9,FALSE))</f>
        <v/>
      </c>
      <c r="D36" s="24" t="str">
        <f>IF($E36="","",VLOOKUP($E36,#REF!,11,FALSE))</f>
        <v/>
      </c>
      <c r="E36" s="25"/>
      <c r="F36" s="26" t="s">
        <v>33</v>
      </c>
      <c r="G36" s="44">
        <f>G33</f>
        <v>0</v>
      </c>
      <c r="H36" s="49"/>
      <c r="I36" s="36"/>
      <c r="J36" s="36"/>
      <c r="K36" s="36"/>
      <c r="L36" s="36"/>
      <c r="M36" s="36"/>
    </row>
    <row r="37" spans="1:13" x14ac:dyDescent="0.25">
      <c r="A37" s="29"/>
      <c r="B37" s="30"/>
      <c r="C37" s="31"/>
      <c r="D37" s="31"/>
      <c r="E37" s="32"/>
      <c r="F37" s="33"/>
      <c r="G37" s="46"/>
      <c r="H37" s="35" t="str">
        <f>IF(G37=P36,B36,B38)</f>
        <v/>
      </c>
      <c r="I37" s="36"/>
      <c r="J37" s="36"/>
      <c r="K37" s="36"/>
      <c r="L37" s="36"/>
      <c r="M37" s="36"/>
    </row>
    <row r="38" spans="1:13" x14ac:dyDescent="0.25">
      <c r="A38" s="22">
        <v>16</v>
      </c>
      <c r="B38" s="23" t="str">
        <f>IF($E38="","",VLOOKUP($E38,#REF!,4,FALSE))</f>
        <v/>
      </c>
      <c r="C38" s="24" t="str">
        <f>IF($E38="","",VLOOKUP($E38,#REF!,9,FALSE))</f>
        <v/>
      </c>
      <c r="D38" s="24" t="str">
        <f>IF($E38="","",VLOOKUP($E38,#REF!,11,FALSE))</f>
        <v/>
      </c>
      <c r="E38" s="25"/>
      <c r="F38" s="37" t="s">
        <v>83</v>
      </c>
      <c r="G38" s="32"/>
      <c r="H38" s="32"/>
      <c r="I38" s="32"/>
      <c r="J38" s="32"/>
      <c r="K38" s="32"/>
      <c r="L38" s="32"/>
      <c r="M38" s="32"/>
    </row>
    <row r="39" spans="1:13" ht="15.75" thickBot="1" x14ac:dyDescent="0.3">
      <c r="A39" s="100" t="s">
        <v>16</v>
      </c>
      <c r="B39" s="100"/>
      <c r="C39" s="52"/>
      <c r="D39" s="52"/>
      <c r="E39" s="52"/>
      <c r="F39" s="52"/>
      <c r="G39" s="52"/>
      <c r="H39" s="52"/>
      <c r="I39" s="52"/>
      <c r="J39" s="52"/>
      <c r="K39" s="52"/>
      <c r="L39" s="52"/>
      <c r="M39" s="52"/>
    </row>
    <row r="40" spans="1:13" x14ac:dyDescent="0.25">
      <c r="A40" s="105" t="s">
        <v>17</v>
      </c>
      <c r="B40" s="106"/>
      <c r="C40" s="106"/>
      <c r="D40" s="107"/>
      <c r="E40" s="53" t="s">
        <v>18</v>
      </c>
      <c r="F40" s="54" t="s">
        <v>19</v>
      </c>
      <c r="G40" s="108" t="s">
        <v>20</v>
      </c>
      <c r="H40" s="109"/>
      <c r="I40" s="110"/>
      <c r="J40" s="55"/>
      <c r="K40" s="109" t="s">
        <v>21</v>
      </c>
      <c r="L40" s="109"/>
      <c r="M40" s="111"/>
    </row>
    <row r="41" spans="1:13" ht="15.75" thickBot="1" x14ac:dyDescent="0.3">
      <c r="A41" s="112"/>
      <c r="B41" s="113"/>
      <c r="C41" s="113"/>
      <c r="D41" s="114"/>
      <c r="E41" s="56">
        <v>1</v>
      </c>
      <c r="F41" s="57" t="str">
        <f>F8</f>
        <v>Teresa Somolinos Pérez</v>
      </c>
      <c r="G41" s="115"/>
      <c r="H41" s="116"/>
      <c r="I41" s="117"/>
      <c r="J41" s="58"/>
      <c r="K41" s="116"/>
      <c r="L41" s="116"/>
      <c r="M41" s="118"/>
    </row>
    <row r="42" spans="1:13" x14ac:dyDescent="0.25">
      <c r="A42" s="119" t="s">
        <v>22</v>
      </c>
      <c r="B42" s="120"/>
      <c r="C42" s="120"/>
      <c r="D42" s="121"/>
      <c r="E42" s="59">
        <v>2</v>
      </c>
      <c r="F42" s="60" t="str">
        <f>F38</f>
        <v>Mara Ruiz García</v>
      </c>
      <c r="G42" s="115"/>
      <c r="H42" s="116"/>
      <c r="I42" s="117"/>
      <c r="J42" s="58"/>
      <c r="K42" s="116"/>
      <c r="L42" s="116"/>
      <c r="M42" s="118"/>
    </row>
    <row r="43" spans="1:13" ht="15.75" thickBot="1" x14ac:dyDescent="0.3">
      <c r="A43" s="122"/>
      <c r="B43" s="123"/>
      <c r="C43" s="123"/>
      <c r="D43" s="124"/>
      <c r="E43" s="59">
        <v>3</v>
      </c>
      <c r="F43" s="60" t="str">
        <f>IF($E$17=3,$F$17,IF($E$31=3,$F$31,""))</f>
        <v/>
      </c>
      <c r="G43" s="115"/>
      <c r="H43" s="116"/>
      <c r="I43" s="117"/>
      <c r="J43" s="58"/>
      <c r="K43" s="116"/>
      <c r="L43" s="116"/>
      <c r="M43" s="118"/>
    </row>
    <row r="44" spans="1:13" x14ac:dyDescent="0.25">
      <c r="A44" s="105" t="s">
        <v>23</v>
      </c>
      <c r="B44" s="106"/>
      <c r="C44" s="106"/>
      <c r="D44" s="107"/>
      <c r="E44" s="59">
        <v>4</v>
      </c>
      <c r="F44" s="60" t="str">
        <f>IF($E$17=4,$F$17,IF($E$31=4,$F$31,""))</f>
        <v/>
      </c>
      <c r="G44" s="115"/>
      <c r="H44" s="116"/>
      <c r="I44" s="117"/>
      <c r="J44" s="58"/>
      <c r="K44" s="116"/>
      <c r="L44" s="116"/>
      <c r="M44" s="118"/>
    </row>
    <row r="45" spans="1:13" ht="15.75" thickBot="1" x14ac:dyDescent="0.3">
      <c r="A45" s="125"/>
      <c r="B45" s="126"/>
      <c r="C45" s="126"/>
      <c r="D45" s="127"/>
      <c r="E45" s="61"/>
      <c r="F45" s="62"/>
      <c r="G45" s="115"/>
      <c r="H45" s="116"/>
      <c r="I45" s="117"/>
      <c r="J45" s="58"/>
      <c r="K45" s="116"/>
      <c r="L45" s="116"/>
      <c r="M45" s="118"/>
    </row>
    <row r="46" spans="1:13" x14ac:dyDescent="0.25">
      <c r="A46" s="105" t="s">
        <v>24</v>
      </c>
      <c r="B46" s="106"/>
      <c r="C46" s="106"/>
      <c r="D46" s="107"/>
      <c r="E46" s="61"/>
      <c r="F46" s="62"/>
      <c r="G46" s="115"/>
      <c r="H46" s="116"/>
      <c r="I46" s="117"/>
      <c r="J46" s="58"/>
      <c r="K46" s="116"/>
      <c r="L46" s="116"/>
      <c r="M46" s="118"/>
    </row>
    <row r="47" spans="1:13" x14ac:dyDescent="0.25">
      <c r="A47" s="136">
        <f>K5</f>
        <v>0</v>
      </c>
      <c r="B47" s="137"/>
      <c r="C47" s="137"/>
      <c r="D47" s="138"/>
      <c r="E47" s="61"/>
      <c r="F47" s="62"/>
      <c r="G47" s="115"/>
      <c r="H47" s="116"/>
      <c r="I47" s="117"/>
      <c r="J47" s="58"/>
      <c r="K47" s="116"/>
      <c r="L47" s="116"/>
      <c r="M47" s="118"/>
    </row>
    <row r="48" spans="1:13" ht="15.75" thickBot="1" x14ac:dyDescent="0.3">
      <c r="A48" s="128" t="e">
        <f>(#REF!)</f>
        <v>#REF!</v>
      </c>
      <c r="B48" s="129"/>
      <c r="C48" s="129"/>
      <c r="D48" s="130"/>
      <c r="E48" s="63"/>
      <c r="F48" s="64"/>
      <c r="G48" s="131"/>
      <c r="H48" s="132"/>
      <c r="I48" s="133"/>
      <c r="J48" s="65"/>
      <c r="K48" s="132"/>
      <c r="L48" s="132"/>
      <c r="M48" s="134"/>
    </row>
    <row r="49" spans="1:13" x14ac:dyDescent="0.25">
      <c r="A49" s="66"/>
      <c r="B49" s="67" t="s">
        <v>25</v>
      </c>
      <c r="C49" s="66"/>
      <c r="D49" s="66"/>
      <c r="E49" s="66"/>
      <c r="F49" s="68"/>
      <c r="G49" s="68"/>
      <c r="H49" s="68"/>
      <c r="I49" s="69"/>
      <c r="J49" s="69"/>
      <c r="K49" s="135" t="s">
        <v>26</v>
      </c>
      <c r="L49" s="135"/>
      <c r="M49" s="135"/>
    </row>
  </sheetData>
  <mergeCells count="34">
    <mergeCell ref="A48:D48"/>
    <mergeCell ref="G48:I48"/>
    <mergeCell ref="K48:M48"/>
    <mergeCell ref="K49:M49"/>
    <mergeCell ref="A46:D46"/>
    <mergeCell ref="G46:I46"/>
    <mergeCell ref="K46:M46"/>
    <mergeCell ref="A47:D47"/>
    <mergeCell ref="G47:I47"/>
    <mergeCell ref="K47:M47"/>
    <mergeCell ref="A44:D44"/>
    <mergeCell ref="G44:I44"/>
    <mergeCell ref="K44:M44"/>
    <mergeCell ref="A45:D45"/>
    <mergeCell ref="G45:I45"/>
    <mergeCell ref="K45:M45"/>
    <mergeCell ref="A42:D42"/>
    <mergeCell ref="G42:I42"/>
    <mergeCell ref="K42:M42"/>
    <mergeCell ref="A43:D43"/>
    <mergeCell ref="G43:I43"/>
    <mergeCell ref="K43:M43"/>
    <mergeCell ref="A40:D40"/>
    <mergeCell ref="G40:I40"/>
    <mergeCell ref="K40:M40"/>
    <mergeCell ref="A41:D41"/>
    <mergeCell ref="G41:I41"/>
    <mergeCell ref="K41:M41"/>
    <mergeCell ref="A39:B39"/>
    <mergeCell ref="A1:M1"/>
    <mergeCell ref="A2:E2"/>
    <mergeCell ref="A3:E3"/>
    <mergeCell ref="A4:E4"/>
    <mergeCell ref="A5:E5"/>
  </mergeCells>
  <conditionalFormatting sqref="B8:D38 F8:F38">
    <cfRule type="expression" dxfId="7" priority="1" stopIfTrue="1">
      <formula>AND($E8&lt;=$M$9,$O8&gt;0,$E8&gt;0,$D8&lt;&gt;"LL",$D8&lt;&gt;"Alt")</formula>
    </cfRule>
  </conditionalFormatting>
  <conditionalFormatting sqref="E8 E10 E12 E14 E16 E18 E20 E22 E24 E26 E28 E30 E32 E34 E36 E38">
    <cfRule type="expression" dxfId="6" priority="2" stopIfTrue="1">
      <formula>AND($E8&lt;=$M$9,$E8&gt;0,$O8&gt;0,$D8&lt;&gt;"LL",$D8&lt;&gt;"Alt")</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opLeftCell="A67" workbookViewId="0">
      <selection activeCell="R91" sqref="R91"/>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1" spans="1:13" x14ac:dyDescent="0.25">
      <c r="A1" s="101" t="s">
        <v>0</v>
      </c>
      <c r="B1" s="101"/>
      <c r="C1" s="101"/>
      <c r="D1" s="101"/>
      <c r="E1" s="101"/>
      <c r="F1" s="101"/>
      <c r="G1" s="101"/>
      <c r="H1" s="101"/>
      <c r="I1" s="101"/>
      <c r="J1" s="101"/>
      <c r="K1" s="101"/>
      <c r="L1" s="101"/>
      <c r="M1" s="101"/>
    </row>
    <row r="2" spans="1:13" x14ac:dyDescent="0.25">
      <c r="A2" s="102" t="s">
        <v>1</v>
      </c>
      <c r="B2" s="102"/>
      <c r="C2" s="102"/>
      <c r="D2" s="102"/>
      <c r="E2" s="102"/>
      <c r="F2" s="1" t="s">
        <v>2</v>
      </c>
      <c r="G2" s="1" t="s">
        <v>30</v>
      </c>
      <c r="H2" s="1"/>
      <c r="I2" s="2"/>
      <c r="J2" s="2"/>
      <c r="K2" s="1" t="s">
        <v>4</v>
      </c>
      <c r="L2" s="1"/>
      <c r="M2" s="4"/>
    </row>
    <row r="3" spans="1:13" x14ac:dyDescent="0.25">
      <c r="A3" s="103"/>
      <c r="B3" s="103"/>
      <c r="C3" s="103"/>
      <c r="D3" s="103"/>
      <c r="E3" s="103"/>
      <c r="F3" s="5"/>
      <c r="G3" s="6"/>
      <c r="H3" s="5"/>
      <c r="I3" s="7"/>
      <c r="J3" s="7"/>
      <c r="K3" s="5"/>
      <c r="L3" s="5"/>
      <c r="M3" s="8"/>
    </row>
    <row r="4" spans="1:13" x14ac:dyDescent="0.25">
      <c r="A4" s="102" t="s">
        <v>5</v>
      </c>
      <c r="B4" s="102"/>
      <c r="C4" s="102"/>
      <c r="D4" s="102"/>
      <c r="E4" s="102"/>
      <c r="F4" s="1" t="s">
        <v>44</v>
      </c>
      <c r="G4" s="2" t="s">
        <v>31</v>
      </c>
      <c r="H4" s="2"/>
      <c r="I4" s="2"/>
      <c r="J4" s="2"/>
      <c r="K4" s="9" t="s">
        <v>8</v>
      </c>
      <c r="L4" s="9"/>
      <c r="M4" s="4"/>
    </row>
    <row r="5" spans="1:13" ht="15.75" thickBot="1" x14ac:dyDescent="0.3">
      <c r="A5" s="104"/>
      <c r="B5" s="104"/>
      <c r="C5" s="104"/>
      <c r="D5" s="104"/>
      <c r="E5" s="104"/>
      <c r="F5" s="11"/>
      <c r="G5" s="11"/>
      <c r="H5" s="11"/>
      <c r="I5" s="12"/>
      <c r="J5" s="12"/>
      <c r="K5" s="13"/>
      <c r="L5" s="13"/>
      <c r="M5" s="72"/>
    </row>
    <row r="6" spans="1:13" x14ac:dyDescent="0.25">
      <c r="A6" s="73"/>
      <c r="B6" s="16" t="s">
        <v>9</v>
      </c>
      <c r="C6" s="16" t="s">
        <v>10</v>
      </c>
      <c r="D6" s="16" t="s">
        <v>11</v>
      </c>
      <c r="E6" s="16" t="s">
        <v>12</v>
      </c>
      <c r="F6" s="16" t="str">
        <f>IF(G5="Femenino","Jugadora","Jugador")</f>
        <v>Jugador</v>
      </c>
      <c r="G6" s="74" t="s">
        <v>32</v>
      </c>
      <c r="H6" s="74"/>
      <c r="I6" s="74" t="s">
        <v>13</v>
      </c>
      <c r="J6" s="74"/>
      <c r="K6" s="74" t="s">
        <v>14</v>
      </c>
      <c r="L6" s="74"/>
      <c r="M6" s="74" t="s">
        <v>15</v>
      </c>
    </row>
    <row r="7" spans="1:13" x14ac:dyDescent="0.25">
      <c r="A7" s="75"/>
      <c r="B7" s="76"/>
      <c r="C7" s="20"/>
      <c r="D7" s="20"/>
      <c r="E7" s="76"/>
      <c r="F7" s="77"/>
      <c r="G7" s="76"/>
      <c r="H7" s="76"/>
      <c r="I7" s="76"/>
      <c r="J7" s="76"/>
      <c r="K7" s="76"/>
      <c r="L7" s="76"/>
      <c r="M7" s="76"/>
    </row>
    <row r="8" spans="1:13" x14ac:dyDescent="0.25">
      <c r="A8" s="78">
        <v>1</v>
      </c>
      <c r="B8" s="23" t="str">
        <f>IF($E8="","",VLOOKUP($E8,#REF!,4,FALSE))</f>
        <v/>
      </c>
      <c r="C8" s="24" t="str">
        <f>IF($E8="","",VLOOKUP($E8,#REF!,9,FALSE))</f>
        <v/>
      </c>
      <c r="D8" s="24" t="str">
        <f>IF($E8="","",VLOOKUP($E8,#REF!,11,FALSE))</f>
        <v/>
      </c>
      <c r="E8" s="25"/>
      <c r="F8" s="26" t="s">
        <v>93</v>
      </c>
      <c r="G8" s="79"/>
      <c r="H8" s="79"/>
      <c r="I8" s="79"/>
      <c r="J8" s="79"/>
      <c r="K8" s="79"/>
      <c r="L8" s="79"/>
      <c r="M8" s="28" t="e">
        <f>#REF!</f>
        <v>#REF!</v>
      </c>
    </row>
    <row r="9" spans="1:13" x14ac:dyDescent="0.25">
      <c r="A9" s="80"/>
      <c r="B9" s="81"/>
      <c r="C9" s="82"/>
      <c r="D9" s="82"/>
      <c r="E9" s="83"/>
      <c r="F9" s="84"/>
      <c r="G9" s="34"/>
      <c r="H9" s="85" t="str">
        <f>IF(G9=Q8,B8,B10)</f>
        <v/>
      </c>
      <c r="I9" s="86"/>
      <c r="J9" s="86"/>
      <c r="K9" s="86"/>
      <c r="L9" s="86"/>
      <c r="M9" s="86"/>
    </row>
    <row r="10" spans="1:13" x14ac:dyDescent="0.25">
      <c r="A10" s="80">
        <v>2</v>
      </c>
      <c r="B10" s="23" t="str">
        <f>IF($E10="","",VLOOKUP($E10,#REF!,4,FALSE))</f>
        <v/>
      </c>
      <c r="C10" s="24" t="str">
        <f>IF($E10="","",VLOOKUP($E10,#REF!,9,FALSE))</f>
        <v/>
      </c>
      <c r="D10" s="24" t="str">
        <f>IF($E10="","",VLOOKUP($E10,#REF!,11,FALSE))</f>
        <v/>
      </c>
      <c r="E10" s="25"/>
      <c r="F10" s="37" t="s">
        <v>33</v>
      </c>
      <c r="G10" s="87"/>
      <c r="H10" s="85"/>
      <c r="I10" s="86"/>
      <c r="J10" s="86"/>
      <c r="K10" s="86"/>
      <c r="L10" s="86"/>
      <c r="M10" s="86"/>
    </row>
    <row r="11" spans="1:13" x14ac:dyDescent="0.25">
      <c r="A11" s="80"/>
      <c r="B11" s="81"/>
      <c r="C11" s="82"/>
      <c r="D11" s="82"/>
      <c r="E11" s="83"/>
      <c r="F11" s="88"/>
      <c r="G11" s="89"/>
      <c r="H11" s="85"/>
      <c r="I11" s="34"/>
      <c r="J11" s="85" t="str">
        <f>IF(I11=G9,H9,H13)</f>
        <v/>
      </c>
      <c r="K11" s="86"/>
      <c r="L11" s="86"/>
      <c r="M11" s="86"/>
    </row>
    <row r="12" spans="1:13" x14ac:dyDescent="0.25">
      <c r="A12" s="80">
        <v>3</v>
      </c>
      <c r="B12" s="23" t="str">
        <f>IF($E12="","",VLOOKUP($E12,#REF!,4,FALSE))</f>
        <v/>
      </c>
      <c r="C12" s="24" t="str">
        <f>IF($E12="","",VLOOKUP($E12,#REF!,9,FALSE))</f>
        <v/>
      </c>
      <c r="D12" s="24" t="str">
        <f>IF($E12="","",VLOOKUP($E12,#REF!,11,FALSE))</f>
        <v/>
      </c>
      <c r="E12" s="25"/>
      <c r="F12" s="26" t="s">
        <v>94</v>
      </c>
      <c r="G12" s="90">
        <f>G9</f>
        <v>0</v>
      </c>
      <c r="H12" s="85"/>
      <c r="I12" s="87"/>
      <c r="J12" s="85"/>
      <c r="K12" s="86"/>
      <c r="L12" s="86"/>
      <c r="M12" s="86"/>
    </row>
    <row r="13" spans="1:13" x14ac:dyDescent="0.25">
      <c r="A13" s="80"/>
      <c r="B13" s="81"/>
      <c r="C13" s="82"/>
      <c r="D13" s="82"/>
      <c r="E13" s="83"/>
      <c r="F13" s="84"/>
      <c r="G13" s="46"/>
      <c r="H13" s="85" t="str">
        <f>IF(G13=Q12,B12,B14)</f>
        <v/>
      </c>
      <c r="I13" s="89"/>
      <c r="J13" s="85"/>
      <c r="K13" s="86"/>
      <c r="L13" s="86"/>
      <c r="M13" s="86"/>
    </row>
    <row r="14" spans="1:13" x14ac:dyDescent="0.25">
      <c r="A14" s="80">
        <v>4</v>
      </c>
      <c r="B14" s="23" t="str">
        <f>IF($E14="","",VLOOKUP($E14,#REF!,4,FALSE))</f>
        <v/>
      </c>
      <c r="C14" s="24" t="str">
        <f>IF($E14="","",VLOOKUP($E14,#REF!,9,FALSE))</f>
        <v/>
      </c>
      <c r="D14" s="24" t="str">
        <f>IF($E14="","",VLOOKUP($E14,#REF!,11,FALSE))</f>
        <v/>
      </c>
      <c r="E14" s="25"/>
      <c r="F14" s="37" t="s">
        <v>33</v>
      </c>
      <c r="G14" s="86"/>
      <c r="H14" s="85"/>
      <c r="I14" s="91"/>
      <c r="J14" s="85"/>
      <c r="K14" s="86"/>
      <c r="L14" s="86"/>
      <c r="M14" s="86"/>
    </row>
    <row r="15" spans="1:13" x14ac:dyDescent="0.25">
      <c r="A15" s="80"/>
      <c r="B15" s="81"/>
      <c r="C15" s="82"/>
      <c r="D15" s="82"/>
      <c r="E15" s="83"/>
      <c r="F15" s="88"/>
      <c r="G15" s="86"/>
      <c r="H15" s="85"/>
      <c r="I15" s="89"/>
      <c r="J15" s="85"/>
      <c r="K15" s="34"/>
      <c r="L15" s="85" t="str">
        <f>IF(K15=I11,J11,J19)</f>
        <v/>
      </c>
      <c r="M15" s="86"/>
    </row>
    <row r="16" spans="1:13" x14ac:dyDescent="0.25">
      <c r="A16" s="80">
        <v>5</v>
      </c>
      <c r="B16" s="23" t="str">
        <f>IF($E16="","",VLOOKUP($E16,#REF!,4,FALSE))</f>
        <v/>
      </c>
      <c r="C16" s="24" t="str">
        <f>IF($E16="","",VLOOKUP($E16,#REF!,9,FALSE))</f>
        <v/>
      </c>
      <c r="D16" s="24" t="str">
        <f>IF($E16="","",VLOOKUP($E16,#REF!,11,FALSE))</f>
        <v/>
      </c>
      <c r="E16" s="25"/>
      <c r="F16" s="26" t="s">
        <v>95</v>
      </c>
      <c r="G16" s="86"/>
      <c r="H16" s="85"/>
      <c r="I16" s="91"/>
      <c r="J16" s="85"/>
      <c r="K16" s="87"/>
      <c r="L16" s="85"/>
      <c r="M16" s="86"/>
    </row>
    <row r="17" spans="1:13" x14ac:dyDescent="0.25">
      <c r="A17" s="80"/>
      <c r="B17" s="81"/>
      <c r="C17" s="82"/>
      <c r="D17" s="82"/>
      <c r="E17" s="83"/>
      <c r="F17" s="84"/>
      <c r="G17" s="34"/>
      <c r="H17" s="85" t="str">
        <f>IF(G17=Q16,B16,B18)</f>
        <v/>
      </c>
      <c r="I17" s="91"/>
      <c r="J17" s="85"/>
      <c r="K17" s="91"/>
      <c r="L17" s="85"/>
      <c r="M17" s="86"/>
    </row>
    <row r="18" spans="1:13" x14ac:dyDescent="0.25">
      <c r="A18" s="80">
        <v>6</v>
      </c>
      <c r="B18" s="23" t="str">
        <f>IF($E18="","",VLOOKUP($E18,#REF!,4,FALSE))</f>
        <v/>
      </c>
      <c r="C18" s="24" t="str">
        <f>IF($E18="","",VLOOKUP($E18,#REF!,9,FALSE))</f>
        <v/>
      </c>
      <c r="D18" s="24" t="str">
        <f>IF($E18="","",VLOOKUP($E18,#REF!,11,FALSE))</f>
        <v/>
      </c>
      <c r="E18" s="25"/>
      <c r="F18" s="37" t="s">
        <v>33</v>
      </c>
      <c r="G18" s="87"/>
      <c r="H18" s="85"/>
      <c r="I18" s="90">
        <f>I11</f>
        <v>0</v>
      </c>
      <c r="J18" s="85"/>
      <c r="K18" s="91"/>
      <c r="L18" s="85"/>
      <c r="M18" s="86"/>
    </row>
    <row r="19" spans="1:13" x14ac:dyDescent="0.25">
      <c r="A19" s="80"/>
      <c r="B19" s="81"/>
      <c r="C19" s="82"/>
      <c r="D19" s="82"/>
      <c r="E19" s="83"/>
      <c r="F19" s="88"/>
      <c r="G19" s="89"/>
      <c r="H19" s="85"/>
      <c r="I19" s="46"/>
      <c r="J19" s="85" t="str">
        <f>IF(I19=G17,H17,H21)</f>
        <v/>
      </c>
      <c r="K19" s="91"/>
      <c r="L19" s="85"/>
      <c r="M19" s="86"/>
    </row>
    <row r="20" spans="1:13" x14ac:dyDescent="0.25">
      <c r="A20" s="80">
        <v>7</v>
      </c>
      <c r="B20" s="23" t="str">
        <f>IF($E20="","",VLOOKUP($E20,#REF!,4,FALSE))</f>
        <v/>
      </c>
      <c r="C20" s="24" t="str">
        <f>IF($E20="","",VLOOKUP($E20,#REF!,9,FALSE))</f>
        <v/>
      </c>
      <c r="D20" s="24" t="str">
        <f>IF($E20="","",VLOOKUP($E20,#REF!,11,FALSE))</f>
        <v/>
      </c>
      <c r="E20" s="25"/>
      <c r="F20" s="26" t="s">
        <v>46</v>
      </c>
      <c r="G20" s="90">
        <f>G17</f>
        <v>0</v>
      </c>
      <c r="H20" s="85"/>
      <c r="I20" s="86"/>
      <c r="J20" s="85"/>
      <c r="K20" s="91"/>
      <c r="L20" s="85"/>
      <c r="M20" s="86"/>
    </row>
    <row r="21" spans="1:13" x14ac:dyDescent="0.25">
      <c r="A21" s="80"/>
      <c r="B21" s="81"/>
      <c r="C21" s="82"/>
      <c r="D21" s="82"/>
      <c r="E21" s="83"/>
      <c r="F21" s="84"/>
      <c r="G21" s="46"/>
      <c r="H21" s="85" t="str">
        <f>IF(G21=Q20,B20,B22)</f>
        <v/>
      </c>
      <c r="I21" s="92"/>
      <c r="J21" s="85"/>
      <c r="K21" s="91"/>
      <c r="L21" s="85"/>
      <c r="M21" s="86"/>
    </row>
    <row r="22" spans="1:13" x14ac:dyDescent="0.25">
      <c r="A22" s="80">
        <v>8</v>
      </c>
      <c r="B22" s="23" t="str">
        <f>IF($E22="","",VLOOKUP($E22,#REF!,4,FALSE))</f>
        <v/>
      </c>
      <c r="C22" s="24" t="str">
        <f>IF($E22="","",VLOOKUP($E22,#REF!,9,FALSE))</f>
        <v/>
      </c>
      <c r="D22" s="24" t="str">
        <f>IF($E22="","",VLOOKUP($E22,#REF!,11,FALSE))</f>
        <v/>
      </c>
      <c r="E22" s="25"/>
      <c r="F22" s="37" t="s">
        <v>33</v>
      </c>
      <c r="G22" s="86"/>
      <c r="H22" s="85"/>
      <c r="I22" s="86"/>
      <c r="J22" s="85"/>
      <c r="K22" s="91"/>
      <c r="L22" s="85"/>
      <c r="M22" s="86"/>
    </row>
    <row r="23" spans="1:13" x14ac:dyDescent="0.25">
      <c r="A23" s="80"/>
      <c r="B23" s="81"/>
      <c r="C23" s="82"/>
      <c r="D23" s="82"/>
      <c r="E23" s="93"/>
      <c r="F23" s="88"/>
      <c r="G23" s="86"/>
      <c r="H23" s="85"/>
      <c r="I23" s="86"/>
      <c r="J23" s="85"/>
      <c r="K23" s="89"/>
      <c r="L23" s="85"/>
      <c r="M23" s="34"/>
    </row>
    <row r="24" spans="1:13" x14ac:dyDescent="0.25">
      <c r="A24" s="78">
        <v>9</v>
      </c>
      <c r="B24" s="23" t="str">
        <f>IF($E24="","",VLOOKUP($E24,#REF!,4,FALSE))</f>
        <v/>
      </c>
      <c r="C24" s="24" t="str">
        <f>IF($E24="","",VLOOKUP($E24,#REF!,9,FALSE))</f>
        <v/>
      </c>
      <c r="D24" s="24" t="str">
        <f>IF($E24="","",VLOOKUP($E24,#REF!,11,FALSE))</f>
        <v/>
      </c>
      <c r="E24" s="25"/>
      <c r="F24" s="26" t="s">
        <v>96</v>
      </c>
      <c r="G24" s="86"/>
      <c r="H24" s="85"/>
      <c r="I24" s="86"/>
      <c r="J24" s="85"/>
      <c r="K24" s="91"/>
      <c r="L24" s="85"/>
      <c r="M24" s="94"/>
    </row>
    <row r="25" spans="1:13" x14ac:dyDescent="0.25">
      <c r="A25" s="80"/>
      <c r="B25" s="81"/>
      <c r="C25" s="82"/>
      <c r="D25" s="82"/>
      <c r="E25" s="83"/>
      <c r="F25" s="84"/>
      <c r="G25" s="34"/>
      <c r="H25" s="85" t="str">
        <f>IF(G25=Q24,B24,B26)</f>
        <v/>
      </c>
      <c r="I25" s="86"/>
      <c r="J25" s="85"/>
      <c r="K25" s="91"/>
      <c r="L25" s="85"/>
      <c r="M25" s="91"/>
    </row>
    <row r="26" spans="1:13" x14ac:dyDescent="0.25">
      <c r="A26" s="80">
        <v>10</v>
      </c>
      <c r="B26" s="23" t="str">
        <f>IF($E26="","",VLOOKUP($E26,#REF!,4,FALSE))</f>
        <v/>
      </c>
      <c r="C26" s="24" t="str">
        <f>IF($E26="","",VLOOKUP($E26,#REF!,9,FALSE))</f>
        <v/>
      </c>
      <c r="D26" s="24" t="str">
        <f>IF($E26="","",VLOOKUP($E26,#REF!,11,FALSE))</f>
        <v/>
      </c>
      <c r="E26" s="25"/>
      <c r="F26" s="37" t="s">
        <v>33</v>
      </c>
      <c r="G26" s="87"/>
      <c r="H26" s="85"/>
      <c r="I26" s="86"/>
      <c r="J26" s="85"/>
      <c r="K26" s="91"/>
      <c r="L26" s="85"/>
      <c r="M26" s="91"/>
    </row>
    <row r="27" spans="1:13" x14ac:dyDescent="0.25">
      <c r="A27" s="80"/>
      <c r="B27" s="81"/>
      <c r="C27" s="82"/>
      <c r="D27" s="82"/>
      <c r="E27" s="83"/>
      <c r="F27" s="88"/>
      <c r="G27" s="89"/>
      <c r="H27" s="85"/>
      <c r="I27" s="34"/>
      <c r="J27" s="85" t="str">
        <f>IF(I27=G25,H25,H29)</f>
        <v/>
      </c>
      <c r="K27" s="91"/>
      <c r="L27" s="85"/>
      <c r="M27" s="91"/>
    </row>
    <row r="28" spans="1:13" x14ac:dyDescent="0.25">
      <c r="A28" s="80">
        <v>11</v>
      </c>
      <c r="B28" s="23" t="str">
        <f>IF($E28="","",VLOOKUP($E28,#REF!,4,FALSE))</f>
        <v/>
      </c>
      <c r="C28" s="24" t="str">
        <f>IF($E28="","",VLOOKUP($E28,#REF!,9,FALSE))</f>
        <v/>
      </c>
      <c r="D28" s="24" t="str">
        <f>IF($E28="","",VLOOKUP($E28,#REF!,11,FALSE))</f>
        <v/>
      </c>
      <c r="E28" s="25"/>
      <c r="F28" s="26" t="s">
        <v>45</v>
      </c>
      <c r="G28" s="90">
        <f>G25</f>
        <v>0</v>
      </c>
      <c r="H28" s="85"/>
      <c r="I28" s="87"/>
      <c r="J28" s="85"/>
      <c r="K28" s="91"/>
      <c r="L28" s="85"/>
      <c r="M28" s="91"/>
    </row>
    <row r="29" spans="1:13" x14ac:dyDescent="0.25">
      <c r="A29" s="80"/>
      <c r="B29" s="81"/>
      <c r="C29" s="82"/>
      <c r="D29" s="82"/>
      <c r="E29" s="83"/>
      <c r="F29" s="84"/>
      <c r="G29" s="46"/>
      <c r="H29" s="85" t="str">
        <f>IF(G29=Q28,B28,B30)</f>
        <v/>
      </c>
      <c r="I29" s="89"/>
      <c r="J29" s="85"/>
      <c r="K29" s="91"/>
      <c r="L29" s="85"/>
      <c r="M29" s="91"/>
    </row>
    <row r="30" spans="1:13" x14ac:dyDescent="0.25">
      <c r="A30" s="80">
        <v>12</v>
      </c>
      <c r="B30" s="23" t="str">
        <f>IF($E30="","",VLOOKUP($E30,#REF!,4,FALSE))</f>
        <v/>
      </c>
      <c r="C30" s="24" t="str">
        <f>IF($E30="","",VLOOKUP($E30,#REF!,9,FALSE))</f>
        <v/>
      </c>
      <c r="D30" s="24" t="str">
        <f>IF($E30="","",VLOOKUP($E30,#REF!,11,FALSE))</f>
        <v/>
      </c>
      <c r="E30" s="25"/>
      <c r="F30" s="37" t="s">
        <v>97</v>
      </c>
      <c r="G30" s="86"/>
      <c r="H30" s="85"/>
      <c r="I30" s="91"/>
      <c r="J30" s="85"/>
      <c r="K30" s="90">
        <f>K15</f>
        <v>0</v>
      </c>
      <c r="L30" s="85"/>
      <c r="M30" s="91"/>
    </row>
    <row r="31" spans="1:13" x14ac:dyDescent="0.25">
      <c r="A31" s="80"/>
      <c r="B31" s="81"/>
      <c r="C31" s="82"/>
      <c r="D31" s="82"/>
      <c r="E31" s="83"/>
      <c r="F31" s="88"/>
      <c r="G31" s="86"/>
      <c r="H31" s="85"/>
      <c r="I31" s="89"/>
      <c r="J31" s="85"/>
      <c r="K31" s="46"/>
      <c r="L31" s="85" t="str">
        <f>IF(K31=I27,J27,J35)</f>
        <v/>
      </c>
      <c r="M31" s="91"/>
    </row>
    <row r="32" spans="1:13" x14ac:dyDescent="0.25">
      <c r="A32" s="80">
        <v>13</v>
      </c>
      <c r="B32" s="23" t="str">
        <f>IF($E32="","",VLOOKUP($E32,#REF!,4,FALSE))</f>
        <v/>
      </c>
      <c r="C32" s="24" t="str">
        <f>IF($E32="","",VLOOKUP($E32,#REF!,9,FALSE))</f>
        <v/>
      </c>
      <c r="D32" s="24" t="str">
        <f>IF($E32="","",VLOOKUP($E32,#REF!,11,FALSE))</f>
        <v/>
      </c>
      <c r="E32" s="25"/>
      <c r="F32" s="26" t="s">
        <v>98</v>
      </c>
      <c r="G32" s="86"/>
      <c r="H32" s="85"/>
      <c r="I32" s="91"/>
      <c r="J32" s="85"/>
      <c r="K32" s="86"/>
      <c r="L32" s="85"/>
      <c r="M32" s="91"/>
    </row>
    <row r="33" spans="1:13" x14ac:dyDescent="0.25">
      <c r="A33" s="80"/>
      <c r="B33" s="81"/>
      <c r="C33" s="82"/>
      <c r="D33" s="82"/>
      <c r="E33" s="83"/>
      <c r="F33" s="84"/>
      <c r="G33" s="34"/>
      <c r="H33" s="85" t="str">
        <f>IF(G33=Q32,B32,B34)</f>
        <v/>
      </c>
      <c r="I33" s="91"/>
      <c r="J33" s="85"/>
      <c r="K33" s="86"/>
      <c r="L33" s="85"/>
      <c r="M33" s="91"/>
    </row>
    <row r="34" spans="1:13" x14ac:dyDescent="0.25">
      <c r="A34" s="80">
        <v>14</v>
      </c>
      <c r="B34" s="23" t="str">
        <f>IF($E34="","",VLOOKUP($E34,#REF!,4,FALSE))</f>
        <v/>
      </c>
      <c r="C34" s="24" t="str">
        <f>IF($E34="","",VLOOKUP($E34,#REF!,9,FALSE))</f>
        <v/>
      </c>
      <c r="D34" s="24" t="str">
        <f>IF($E34="","",VLOOKUP($E34,#REF!,11,FALSE))</f>
        <v/>
      </c>
      <c r="E34" s="25"/>
      <c r="F34" s="37" t="s">
        <v>33</v>
      </c>
      <c r="G34" s="87"/>
      <c r="H34" s="85"/>
      <c r="I34" s="90">
        <f>I27</f>
        <v>0</v>
      </c>
      <c r="J34" s="85"/>
      <c r="K34" s="86"/>
      <c r="L34" s="85"/>
      <c r="M34" s="91"/>
    </row>
    <row r="35" spans="1:13" x14ac:dyDescent="0.25">
      <c r="A35" s="80"/>
      <c r="B35" s="81"/>
      <c r="C35" s="82"/>
      <c r="D35" s="82"/>
      <c r="E35" s="83"/>
      <c r="F35" s="88"/>
      <c r="G35" s="89"/>
      <c r="H35" s="85"/>
      <c r="I35" s="46"/>
      <c r="J35" s="85" t="str">
        <f>IF(I35=G33,H33,H37)</f>
        <v/>
      </c>
      <c r="K35" s="86"/>
      <c r="L35" s="85"/>
      <c r="M35" s="91"/>
    </row>
    <row r="36" spans="1:13" x14ac:dyDescent="0.25">
      <c r="A36" s="80">
        <v>15</v>
      </c>
      <c r="B36" s="23" t="str">
        <f>IF($E36="","",VLOOKUP($E36,#REF!,4,FALSE))</f>
        <v/>
      </c>
      <c r="C36" s="24" t="str">
        <f>IF($E36="","",VLOOKUP($E36,#REF!,9,FALSE))</f>
        <v/>
      </c>
      <c r="D36" s="24" t="str">
        <f>IF($E36="","",VLOOKUP($E36,#REF!,11,FALSE))</f>
        <v/>
      </c>
      <c r="E36" s="25"/>
      <c r="F36" s="26" t="s">
        <v>99</v>
      </c>
      <c r="G36" s="90">
        <f>G33</f>
        <v>0</v>
      </c>
      <c r="H36" s="85"/>
      <c r="I36" s="86"/>
      <c r="J36" s="85"/>
      <c r="K36" s="86"/>
      <c r="L36" s="85"/>
      <c r="M36" s="91"/>
    </row>
    <row r="37" spans="1:13" x14ac:dyDescent="0.25">
      <c r="A37" s="80"/>
      <c r="B37" s="81"/>
      <c r="C37" s="82"/>
      <c r="D37" s="82"/>
      <c r="E37" s="83"/>
      <c r="F37" s="84"/>
      <c r="G37" s="46"/>
      <c r="H37" s="85" t="str">
        <f>IF(G37=Q36,B36,B38)</f>
        <v/>
      </c>
      <c r="I37" s="92"/>
      <c r="J37" s="85"/>
      <c r="K37" s="86"/>
      <c r="L37" s="85"/>
      <c r="M37" s="91"/>
    </row>
    <row r="38" spans="1:13" x14ac:dyDescent="0.25">
      <c r="A38" s="80">
        <v>16</v>
      </c>
      <c r="B38" s="23" t="str">
        <f>IF($E38="","",VLOOKUP($E38,#REF!,4,FALSE))</f>
        <v/>
      </c>
      <c r="C38" s="24" t="str">
        <f>IF($E38="","",VLOOKUP($E38,#REF!,9,FALSE))</f>
        <v/>
      </c>
      <c r="D38" s="24" t="str">
        <f>IF($E38="","",VLOOKUP($E38,#REF!,11,FALSE))</f>
        <v/>
      </c>
      <c r="E38" s="25"/>
      <c r="F38" s="37" t="s">
        <v>33</v>
      </c>
      <c r="G38" s="86"/>
      <c r="H38" s="85"/>
      <c r="I38" s="86"/>
      <c r="J38" s="85"/>
      <c r="K38" s="95"/>
      <c r="L38" s="85"/>
      <c r="M38" s="91"/>
    </row>
    <row r="39" spans="1:13" x14ac:dyDescent="0.25">
      <c r="A39" s="80"/>
      <c r="B39" s="81"/>
      <c r="C39" s="82"/>
      <c r="D39" s="82"/>
      <c r="E39" s="93"/>
      <c r="F39" s="88"/>
      <c r="G39" s="86"/>
      <c r="H39" s="85"/>
      <c r="I39" s="86"/>
      <c r="J39" s="85"/>
      <c r="K39" s="96" t="str">
        <f>IF(G5="Femenino","Campeona :","Campeón :")</f>
        <v>Campeón :</v>
      </c>
      <c r="L39" s="97"/>
      <c r="M39" s="98"/>
    </row>
    <row r="40" spans="1:13" x14ac:dyDescent="0.25">
      <c r="A40" s="80">
        <v>17</v>
      </c>
      <c r="B40" s="23" t="str">
        <f>IF($E40="","",VLOOKUP($E40,#REF!,4,FALSE))</f>
        <v/>
      </c>
      <c r="C40" s="24" t="str">
        <f>IF($E40="","",VLOOKUP($E40,#REF!,9,FALSE))</f>
        <v/>
      </c>
      <c r="D40" s="24" t="str">
        <f>IF($E40="","",VLOOKUP($E40,#REF!,11,FALSE))</f>
        <v/>
      </c>
      <c r="E40" s="25"/>
      <c r="F40" s="26" t="s">
        <v>33</v>
      </c>
      <c r="G40" s="86"/>
      <c r="H40" s="85"/>
      <c r="I40" s="86"/>
      <c r="J40" s="85"/>
      <c r="K40" s="86"/>
      <c r="L40" s="85"/>
      <c r="M40" s="91"/>
    </row>
    <row r="41" spans="1:13" x14ac:dyDescent="0.25">
      <c r="A41" s="80"/>
      <c r="B41" s="81"/>
      <c r="C41" s="82"/>
      <c r="D41" s="82"/>
      <c r="E41" s="83"/>
      <c r="F41" s="84"/>
      <c r="G41" s="34"/>
      <c r="H41" s="85" t="str">
        <f>IF(G41=Q40,B40,B42)</f>
        <v/>
      </c>
      <c r="I41" s="86"/>
      <c r="J41" s="85"/>
      <c r="K41" s="86"/>
      <c r="L41" s="85"/>
      <c r="M41" s="89"/>
    </row>
    <row r="42" spans="1:13" x14ac:dyDescent="0.25">
      <c r="A42" s="80">
        <v>18</v>
      </c>
      <c r="B42" s="23" t="str">
        <f>IF($E42="","",VLOOKUP($E42,#REF!,4,FALSE))</f>
        <v/>
      </c>
      <c r="C42" s="24" t="str">
        <f>IF($E42="","",VLOOKUP($E42,#REF!,9,FALSE))</f>
        <v/>
      </c>
      <c r="D42" s="24" t="str">
        <f>IF($E42="","",VLOOKUP($E42,#REF!,11,FALSE))</f>
        <v/>
      </c>
      <c r="E42" s="25"/>
      <c r="F42" s="26" t="s">
        <v>100</v>
      </c>
      <c r="G42" s="87"/>
      <c r="H42" s="85"/>
      <c r="I42" s="86"/>
      <c r="J42" s="85"/>
      <c r="K42" s="86"/>
      <c r="L42" s="85"/>
      <c r="M42" s="91"/>
    </row>
    <row r="43" spans="1:13" x14ac:dyDescent="0.25">
      <c r="A43" s="80"/>
      <c r="B43" s="81"/>
      <c r="C43" s="82"/>
      <c r="D43" s="82"/>
      <c r="E43" s="83"/>
      <c r="F43" s="88"/>
      <c r="G43" s="89"/>
      <c r="H43" s="85"/>
      <c r="I43" s="34"/>
      <c r="J43" s="85" t="str">
        <f>IF(I43=G41,H41,H45)</f>
        <v/>
      </c>
      <c r="K43" s="86"/>
      <c r="L43" s="85"/>
      <c r="M43" s="91"/>
    </row>
    <row r="44" spans="1:13" x14ac:dyDescent="0.25">
      <c r="A44" s="80">
        <v>19</v>
      </c>
      <c r="B44" s="23" t="str">
        <f>IF($E44="","",VLOOKUP($E44,#REF!,4,FALSE))</f>
        <v/>
      </c>
      <c r="C44" s="24" t="str">
        <f>IF($E44="","",VLOOKUP($E44,#REF!,9,FALSE))</f>
        <v/>
      </c>
      <c r="D44" s="24" t="str">
        <f>IF($E44="","",VLOOKUP($E44,#REF!,11,FALSE))</f>
        <v/>
      </c>
      <c r="E44" s="25"/>
      <c r="F44" s="37" t="s">
        <v>101</v>
      </c>
      <c r="G44" s="90">
        <f>G41</f>
        <v>0</v>
      </c>
      <c r="H44" s="85"/>
      <c r="I44" s="87"/>
      <c r="J44" s="85"/>
      <c r="K44" s="86"/>
      <c r="L44" s="85"/>
      <c r="M44" s="91"/>
    </row>
    <row r="45" spans="1:13" x14ac:dyDescent="0.25">
      <c r="A45" s="80"/>
      <c r="B45" s="81"/>
      <c r="C45" s="82"/>
      <c r="D45" s="82"/>
      <c r="E45" s="83"/>
      <c r="F45" s="84"/>
      <c r="G45" s="46"/>
      <c r="H45" s="85" t="str">
        <f>IF(G45=Q44,B44,B46)</f>
        <v/>
      </c>
      <c r="I45" s="89"/>
      <c r="J45" s="85"/>
      <c r="K45" s="86"/>
      <c r="L45" s="85"/>
      <c r="M45" s="91"/>
    </row>
    <row r="46" spans="1:13" x14ac:dyDescent="0.25">
      <c r="A46" s="80">
        <v>20</v>
      </c>
      <c r="B46" s="23" t="str">
        <f>IF($E46="","",VLOOKUP($E46,#REF!,4,FALSE))</f>
        <v/>
      </c>
      <c r="C46" s="24" t="str">
        <f>IF($E46="","",VLOOKUP($E46,#REF!,9,FALSE))</f>
        <v/>
      </c>
      <c r="D46" s="24" t="str">
        <f>IF($E46="","",VLOOKUP($E46,#REF!,11,FALSE))</f>
        <v/>
      </c>
      <c r="E46" s="25"/>
      <c r="F46" s="37" t="s">
        <v>102</v>
      </c>
      <c r="G46" s="86"/>
      <c r="H46" s="85"/>
      <c r="I46" s="91"/>
      <c r="J46" s="85"/>
      <c r="K46" s="86"/>
      <c r="L46" s="85"/>
      <c r="M46" s="91"/>
    </row>
    <row r="47" spans="1:13" x14ac:dyDescent="0.25">
      <c r="A47" s="80"/>
      <c r="B47" s="81"/>
      <c r="C47" s="82"/>
      <c r="D47" s="82"/>
      <c r="E47" s="83"/>
      <c r="F47" s="88"/>
      <c r="G47" s="86"/>
      <c r="H47" s="85"/>
      <c r="I47" s="89"/>
      <c r="J47" s="85"/>
      <c r="K47" s="34"/>
      <c r="L47" s="85" t="str">
        <f>IF(K47=I43,J43,J51)</f>
        <v/>
      </c>
      <c r="M47" s="91"/>
    </row>
    <row r="48" spans="1:13" x14ac:dyDescent="0.25">
      <c r="A48" s="80">
        <v>21</v>
      </c>
      <c r="B48" s="23" t="str">
        <f>IF($E48="","",VLOOKUP($E48,#REF!,4,FALSE))</f>
        <v/>
      </c>
      <c r="C48" s="24" t="str">
        <f>IF($E48="","",VLOOKUP($E48,#REF!,9,FALSE))</f>
        <v/>
      </c>
      <c r="D48" s="24" t="str">
        <f>IF($E48="","",VLOOKUP($E48,#REF!,11,FALSE))</f>
        <v/>
      </c>
      <c r="E48" s="25"/>
      <c r="F48" s="26" t="s">
        <v>33</v>
      </c>
      <c r="G48" s="86"/>
      <c r="H48" s="85"/>
      <c r="I48" s="91"/>
      <c r="J48" s="85"/>
      <c r="K48" s="87"/>
      <c r="L48" s="85"/>
      <c r="M48" s="91"/>
    </row>
    <row r="49" spans="1:13" x14ac:dyDescent="0.25">
      <c r="A49" s="80"/>
      <c r="B49" s="81"/>
      <c r="C49" s="82"/>
      <c r="D49" s="82"/>
      <c r="E49" s="83"/>
      <c r="F49" s="84"/>
      <c r="G49" s="34"/>
      <c r="H49" s="85" t="str">
        <f>IF(G49=Q48,B48,B50)</f>
        <v/>
      </c>
      <c r="I49" s="91"/>
      <c r="J49" s="85"/>
      <c r="K49" s="91"/>
      <c r="L49" s="85"/>
      <c r="M49" s="91"/>
    </row>
    <row r="50" spans="1:13" x14ac:dyDescent="0.25">
      <c r="A50" s="80">
        <v>22</v>
      </c>
      <c r="B50" s="23" t="str">
        <f>IF($E50="","",VLOOKUP($E50,#REF!,4,FALSE))</f>
        <v/>
      </c>
      <c r="C50" s="24" t="str">
        <f>IF($E50="","",VLOOKUP($E50,#REF!,9,FALSE))</f>
        <v/>
      </c>
      <c r="D50" s="24" t="str">
        <f>IF($E50="","",VLOOKUP($E50,#REF!,11,FALSE))</f>
        <v/>
      </c>
      <c r="E50" s="25"/>
      <c r="F50" s="37" t="s">
        <v>103</v>
      </c>
      <c r="G50" s="87"/>
      <c r="H50" s="85"/>
      <c r="I50" s="90">
        <f>I43</f>
        <v>0</v>
      </c>
      <c r="J50" s="85"/>
      <c r="K50" s="91"/>
      <c r="L50" s="85"/>
      <c r="M50" s="91"/>
    </row>
    <row r="51" spans="1:13" x14ac:dyDescent="0.25">
      <c r="A51" s="80"/>
      <c r="B51" s="81"/>
      <c r="C51" s="82"/>
      <c r="D51" s="82"/>
      <c r="E51" s="83"/>
      <c r="F51" s="88"/>
      <c r="G51" s="89"/>
      <c r="H51" s="85"/>
      <c r="I51" s="46"/>
      <c r="J51" s="85" t="str">
        <f>IF(I51=G49,H49,H53)</f>
        <v/>
      </c>
      <c r="K51" s="91"/>
      <c r="L51" s="85"/>
      <c r="M51" s="91"/>
    </row>
    <row r="52" spans="1:13" x14ac:dyDescent="0.25">
      <c r="A52" s="80">
        <v>23</v>
      </c>
      <c r="B52" s="23" t="str">
        <f>IF($E52="","",VLOOKUP($E52,#REF!,4,FALSE))</f>
        <v/>
      </c>
      <c r="C52" s="24" t="str">
        <f>IF($E52="","",VLOOKUP($E52,#REF!,9,FALSE))</f>
        <v/>
      </c>
      <c r="D52" s="24" t="str">
        <f>IF($E52="","",VLOOKUP($E52,#REF!,11,FALSE))</f>
        <v/>
      </c>
      <c r="E52" s="25"/>
      <c r="F52" s="26" t="s">
        <v>33</v>
      </c>
      <c r="G52" s="90">
        <f>G49</f>
        <v>0</v>
      </c>
      <c r="H52" s="85"/>
      <c r="I52" s="86"/>
      <c r="J52" s="85"/>
      <c r="K52" s="91"/>
      <c r="L52" s="85"/>
      <c r="M52" s="91"/>
    </row>
    <row r="53" spans="1:13" x14ac:dyDescent="0.25">
      <c r="A53" s="80"/>
      <c r="B53" s="81"/>
      <c r="C53" s="82"/>
      <c r="D53" s="82"/>
      <c r="E53" s="83"/>
      <c r="F53" s="84"/>
      <c r="G53" s="46"/>
      <c r="H53" s="85" t="str">
        <f>IF(G53=Q52,B52,B54)</f>
        <v/>
      </c>
      <c r="I53" s="92"/>
      <c r="J53" s="85"/>
      <c r="K53" s="91"/>
      <c r="L53" s="85"/>
      <c r="M53" s="91"/>
    </row>
    <row r="54" spans="1:13" x14ac:dyDescent="0.25">
      <c r="A54" s="78">
        <v>24</v>
      </c>
      <c r="B54" s="23" t="str">
        <f>IF($E54="","",VLOOKUP($E54,#REF!,4,FALSE))</f>
        <v/>
      </c>
      <c r="C54" s="24" t="str">
        <f>IF($E54="","",VLOOKUP($E54,#REF!,9,FALSE))</f>
        <v/>
      </c>
      <c r="D54" s="24" t="str">
        <f>IF($E54="","",VLOOKUP($E54,#REF!,11,FALSE))</f>
        <v/>
      </c>
      <c r="E54" s="25"/>
      <c r="F54" s="37" t="s">
        <v>104</v>
      </c>
      <c r="G54" s="86"/>
      <c r="H54" s="85"/>
      <c r="I54" s="86"/>
      <c r="J54" s="85"/>
      <c r="K54" s="91"/>
      <c r="L54" s="85"/>
      <c r="M54" s="90">
        <f>M23</f>
        <v>0</v>
      </c>
    </row>
    <row r="55" spans="1:13" x14ac:dyDescent="0.25">
      <c r="A55" s="80"/>
      <c r="B55" s="81"/>
      <c r="C55" s="82"/>
      <c r="D55" s="82"/>
      <c r="E55" s="93"/>
      <c r="F55" s="88"/>
      <c r="G55" s="86"/>
      <c r="H55" s="85"/>
      <c r="I55" s="86"/>
      <c r="J55" s="85"/>
      <c r="K55" s="89"/>
      <c r="L55" s="85"/>
      <c r="M55" s="46"/>
    </row>
    <row r="56" spans="1:13" x14ac:dyDescent="0.25">
      <c r="A56" s="80">
        <v>25</v>
      </c>
      <c r="B56" s="23" t="str">
        <f>IF($E56="","",VLOOKUP($E56,#REF!,4,FALSE))</f>
        <v/>
      </c>
      <c r="C56" s="24" t="str">
        <f>IF($E56="","",VLOOKUP($E56,#REF!,9,FALSE))</f>
        <v/>
      </c>
      <c r="D56" s="24" t="str">
        <f>IF($E56="","",VLOOKUP($E56,#REF!,11,FALSE))</f>
        <v/>
      </c>
      <c r="E56" s="25"/>
      <c r="F56" s="26" t="s">
        <v>33</v>
      </c>
      <c r="G56" s="86"/>
      <c r="H56" s="85"/>
      <c r="I56" s="86"/>
      <c r="J56" s="85"/>
      <c r="K56" s="91"/>
      <c r="L56" s="85"/>
      <c r="M56" s="86"/>
    </row>
    <row r="57" spans="1:13" x14ac:dyDescent="0.25">
      <c r="A57" s="80"/>
      <c r="B57" s="81"/>
      <c r="C57" s="82"/>
      <c r="D57" s="82"/>
      <c r="E57" s="83"/>
      <c r="F57" s="84"/>
      <c r="G57" s="34"/>
      <c r="H57" s="85" t="str">
        <f>IF(G57=Q56,B56,B58)</f>
        <v/>
      </c>
      <c r="I57" s="86"/>
      <c r="J57" s="85"/>
      <c r="K57" s="91"/>
      <c r="L57" s="85"/>
      <c r="M57" s="86"/>
    </row>
    <row r="58" spans="1:13" x14ac:dyDescent="0.25">
      <c r="A58" s="80">
        <v>26</v>
      </c>
      <c r="B58" s="23" t="str">
        <f>IF($E58="","",VLOOKUP($E58,#REF!,4,FALSE))</f>
        <v/>
      </c>
      <c r="C58" s="24" t="str">
        <f>IF($E58="","",VLOOKUP($E58,#REF!,9,FALSE))</f>
        <v/>
      </c>
      <c r="D58" s="24" t="str">
        <f>IF($E58="","",VLOOKUP($E58,#REF!,11,FALSE))</f>
        <v/>
      </c>
      <c r="E58" s="25"/>
      <c r="F58" s="37" t="s">
        <v>105</v>
      </c>
      <c r="G58" s="87"/>
      <c r="H58" s="85"/>
      <c r="I58" s="86"/>
      <c r="J58" s="85"/>
      <c r="K58" s="91"/>
      <c r="L58" s="85"/>
      <c r="M58" s="86"/>
    </row>
    <row r="59" spans="1:13" x14ac:dyDescent="0.25">
      <c r="A59" s="80"/>
      <c r="B59" s="81"/>
      <c r="C59" s="82"/>
      <c r="D59" s="82"/>
      <c r="E59" s="83"/>
      <c r="F59" s="88"/>
      <c r="G59" s="89"/>
      <c r="H59" s="85"/>
      <c r="I59" s="34"/>
      <c r="J59" s="85" t="str">
        <f>IF(I59=G57,H57,H61)</f>
        <v/>
      </c>
      <c r="K59" s="91"/>
      <c r="L59" s="85"/>
      <c r="M59" s="86"/>
    </row>
    <row r="60" spans="1:13" x14ac:dyDescent="0.25">
      <c r="A60" s="80">
        <v>27</v>
      </c>
      <c r="B60" s="23" t="str">
        <f>IF($E60="","",VLOOKUP($E60,#REF!,4,FALSE))</f>
        <v/>
      </c>
      <c r="C60" s="24" t="str">
        <f>IF($E60="","",VLOOKUP($E60,#REF!,9,FALSE))</f>
        <v/>
      </c>
      <c r="D60" s="24" t="str">
        <f>IF($E60="","",VLOOKUP($E60,#REF!,11,FALSE))</f>
        <v/>
      </c>
      <c r="E60" s="25"/>
      <c r="F60" s="26" t="s">
        <v>33</v>
      </c>
      <c r="G60" s="90">
        <f>G57</f>
        <v>0</v>
      </c>
      <c r="H60" s="85"/>
      <c r="I60" s="87"/>
      <c r="J60" s="85"/>
      <c r="K60" s="91"/>
      <c r="L60" s="85"/>
      <c r="M60" s="86"/>
    </row>
    <row r="61" spans="1:13" x14ac:dyDescent="0.25">
      <c r="A61" s="80"/>
      <c r="B61" s="81"/>
      <c r="C61" s="82"/>
      <c r="D61" s="82"/>
      <c r="E61" s="83"/>
      <c r="F61" s="84"/>
      <c r="G61" s="46"/>
      <c r="H61" s="85" t="str">
        <f>IF(G61=Q60,B60,B62)</f>
        <v/>
      </c>
      <c r="I61" s="89"/>
      <c r="J61" s="85"/>
      <c r="K61" s="91"/>
      <c r="L61" s="85"/>
      <c r="M61" s="86"/>
    </row>
    <row r="62" spans="1:13" x14ac:dyDescent="0.25">
      <c r="A62" s="80">
        <v>28</v>
      </c>
      <c r="B62" s="23" t="str">
        <f>IF($E62="","",VLOOKUP($E62,#REF!,4,FALSE))</f>
        <v/>
      </c>
      <c r="C62" s="24" t="str">
        <f>IF($E62="","",VLOOKUP($E62,#REF!,9,FALSE))</f>
        <v/>
      </c>
      <c r="D62" s="24" t="str">
        <f>IF($E62="","",VLOOKUP($E62,#REF!,11,FALSE))</f>
        <v/>
      </c>
      <c r="E62" s="25"/>
      <c r="F62" s="37" t="s">
        <v>106</v>
      </c>
      <c r="G62" s="86"/>
      <c r="H62" s="85"/>
      <c r="I62" s="91"/>
      <c r="J62" s="85"/>
      <c r="K62" s="90">
        <f>K47</f>
        <v>0</v>
      </c>
      <c r="L62" s="85"/>
      <c r="M62" s="86"/>
    </row>
    <row r="63" spans="1:13" x14ac:dyDescent="0.25">
      <c r="A63" s="80"/>
      <c r="B63" s="81"/>
      <c r="C63" s="82"/>
      <c r="D63" s="82"/>
      <c r="E63" s="83"/>
      <c r="F63" s="88"/>
      <c r="G63" s="86"/>
      <c r="H63" s="85"/>
      <c r="I63" s="89"/>
      <c r="J63" s="85"/>
      <c r="K63" s="46"/>
      <c r="L63" s="85" t="str">
        <f>IF(K63=I59,J59,J67)</f>
        <v/>
      </c>
      <c r="M63" s="86"/>
    </row>
    <row r="64" spans="1:13" x14ac:dyDescent="0.25">
      <c r="A64" s="80">
        <v>29</v>
      </c>
      <c r="B64" s="23" t="str">
        <f>IF($E64="","",VLOOKUP($E64,#REF!,4,FALSE))</f>
        <v/>
      </c>
      <c r="C64" s="24" t="str">
        <f>IF($E64="","",VLOOKUP($E64,#REF!,9,FALSE))</f>
        <v/>
      </c>
      <c r="D64" s="24" t="str">
        <f>IF($E64="","",VLOOKUP($E64,#REF!,11,FALSE))</f>
        <v/>
      </c>
      <c r="E64" s="25"/>
      <c r="F64" s="26" t="s">
        <v>33</v>
      </c>
      <c r="G64" s="86"/>
      <c r="H64" s="85"/>
      <c r="I64" s="91"/>
      <c r="J64" s="85"/>
      <c r="K64" s="86"/>
      <c r="L64" s="86"/>
      <c r="M64" s="86"/>
    </row>
    <row r="65" spans="1:13" x14ac:dyDescent="0.25">
      <c r="A65" s="80"/>
      <c r="B65" s="81"/>
      <c r="C65" s="82"/>
      <c r="D65" s="82"/>
      <c r="E65" s="83"/>
      <c r="F65" s="84"/>
      <c r="G65" s="34"/>
      <c r="H65" s="85" t="str">
        <f>IF(G65=Q64,B64,B66)</f>
        <v/>
      </c>
      <c r="I65" s="91"/>
      <c r="J65" s="85"/>
      <c r="K65" s="86"/>
      <c r="L65" s="86"/>
      <c r="M65" s="86"/>
    </row>
    <row r="66" spans="1:13" x14ac:dyDescent="0.25">
      <c r="A66" s="80">
        <v>30</v>
      </c>
      <c r="B66" s="23" t="str">
        <f>IF($E66="","",VLOOKUP($E66,#REF!,4,FALSE))</f>
        <v/>
      </c>
      <c r="C66" s="24" t="str">
        <f>IF($E66="","",VLOOKUP($E66,#REF!,9,FALSE))</f>
        <v/>
      </c>
      <c r="D66" s="24" t="str">
        <f>IF($E66="","",VLOOKUP($E66,#REF!,11,FALSE))</f>
        <v/>
      </c>
      <c r="E66" s="25"/>
      <c r="F66" s="37" t="s">
        <v>107</v>
      </c>
      <c r="G66" s="87"/>
      <c r="H66" s="85"/>
      <c r="I66" s="90">
        <f>I59</f>
        <v>0</v>
      </c>
      <c r="J66" s="85"/>
      <c r="K66" s="86"/>
      <c r="L66" s="86"/>
      <c r="M66" s="86"/>
    </row>
    <row r="67" spans="1:13" x14ac:dyDescent="0.25">
      <c r="A67" s="80"/>
      <c r="B67" s="81"/>
      <c r="C67" s="82"/>
      <c r="D67" s="82"/>
      <c r="E67" s="83"/>
      <c r="F67" s="88"/>
      <c r="G67" s="89"/>
      <c r="H67" s="85"/>
      <c r="I67" s="46"/>
      <c r="J67" s="85" t="str">
        <f>IF(I67=G65,H65,H69)</f>
        <v/>
      </c>
      <c r="K67" s="86"/>
      <c r="L67" s="86"/>
      <c r="M67" s="86"/>
    </row>
    <row r="68" spans="1:13" x14ac:dyDescent="0.25">
      <c r="A68" s="80">
        <v>31</v>
      </c>
      <c r="B68" s="23" t="str">
        <f>IF($E68="","",VLOOKUP($E68,#REF!,4,FALSE))</f>
        <v/>
      </c>
      <c r="C68" s="24" t="str">
        <f>IF($E68="","",VLOOKUP($E68,#REF!,9,FALSE))</f>
        <v/>
      </c>
      <c r="D68" s="24" t="str">
        <f>IF($E68="","",VLOOKUP($E68,#REF!,11,FALSE))</f>
        <v/>
      </c>
      <c r="E68" s="25"/>
      <c r="F68" s="26" t="s">
        <v>33</v>
      </c>
      <c r="G68" s="90">
        <f>G65</f>
        <v>0</v>
      </c>
      <c r="H68" s="85"/>
      <c r="I68" s="86"/>
      <c r="J68" s="86"/>
      <c r="K68" s="86"/>
      <c r="L68" s="86"/>
      <c r="M68" s="86"/>
    </row>
    <row r="69" spans="1:13" x14ac:dyDescent="0.25">
      <c r="A69" s="80"/>
      <c r="B69" s="81"/>
      <c r="C69" s="82"/>
      <c r="D69" s="82"/>
      <c r="E69" s="83"/>
      <c r="F69" s="84"/>
      <c r="G69" s="46"/>
      <c r="H69" s="85" t="str">
        <f>IF(G69=Q68,B68,B70)</f>
        <v/>
      </c>
      <c r="I69" s="92"/>
      <c r="J69" s="92"/>
      <c r="K69" s="86"/>
      <c r="L69" s="86"/>
      <c r="M69" s="86"/>
    </row>
    <row r="70" spans="1:13" x14ac:dyDescent="0.25">
      <c r="A70" s="78">
        <v>32</v>
      </c>
      <c r="B70" s="23" t="str">
        <f>IF($E70="","",VLOOKUP($E70,#REF!,4,FALSE))</f>
        <v/>
      </c>
      <c r="C70" s="24" t="str">
        <f>IF($E70="","",VLOOKUP($E70,#REF!,9,FALSE))</f>
        <v/>
      </c>
      <c r="D70" s="24" t="str">
        <f>IF($E70="","",VLOOKUP($E70,#REF!,11,FALSE))</f>
        <v/>
      </c>
      <c r="E70" s="25"/>
      <c r="F70" s="37" t="s">
        <v>108</v>
      </c>
      <c r="G70" s="86"/>
      <c r="H70" s="86"/>
      <c r="I70" s="86"/>
      <c r="J70" s="86"/>
      <c r="K70" s="86"/>
      <c r="L70" s="86"/>
      <c r="M70" s="86"/>
    </row>
    <row r="71" spans="1:13" ht="15.75" thickBot="1" x14ac:dyDescent="0.3">
      <c r="A71" s="100" t="s">
        <v>16</v>
      </c>
      <c r="B71" s="100"/>
      <c r="C71" s="99"/>
      <c r="D71" s="99"/>
      <c r="E71" s="99"/>
      <c r="F71" s="99"/>
      <c r="G71" s="99"/>
      <c r="H71" s="99"/>
      <c r="I71" s="99"/>
      <c r="J71" s="99"/>
      <c r="K71" s="99"/>
      <c r="L71" s="99"/>
      <c r="M71" s="99"/>
    </row>
    <row r="72" spans="1:13" x14ac:dyDescent="0.25">
      <c r="A72" s="105" t="s">
        <v>17</v>
      </c>
      <c r="B72" s="106"/>
      <c r="C72" s="106"/>
      <c r="D72" s="107"/>
      <c r="E72" s="53" t="s">
        <v>18</v>
      </c>
      <c r="F72" s="54" t="s">
        <v>19</v>
      </c>
      <c r="G72" s="108" t="s">
        <v>20</v>
      </c>
      <c r="H72" s="109"/>
      <c r="I72" s="110"/>
      <c r="J72" s="55"/>
      <c r="K72" s="109" t="s">
        <v>21</v>
      </c>
      <c r="L72" s="109"/>
      <c r="M72" s="111"/>
    </row>
    <row r="73" spans="1:13" ht="15.75" thickBot="1" x14ac:dyDescent="0.3">
      <c r="A73" s="112"/>
      <c r="B73" s="113"/>
      <c r="C73" s="113"/>
      <c r="D73" s="114"/>
      <c r="E73" s="56">
        <v>1</v>
      </c>
      <c r="F73" s="57" t="str">
        <f>F8</f>
        <v>Álvaro López Pérez</v>
      </c>
      <c r="G73" s="115"/>
      <c r="H73" s="116"/>
      <c r="I73" s="117"/>
      <c r="J73" s="58"/>
      <c r="K73" s="116"/>
      <c r="L73" s="116"/>
      <c r="M73" s="118"/>
    </row>
    <row r="74" spans="1:13" x14ac:dyDescent="0.25">
      <c r="A74" s="119" t="s">
        <v>22</v>
      </c>
      <c r="B74" s="120"/>
      <c r="C74" s="120"/>
      <c r="D74" s="121"/>
      <c r="E74" s="59">
        <v>2</v>
      </c>
      <c r="F74" s="60" t="str">
        <f>F70</f>
        <v>Martín Ledo Botella</v>
      </c>
      <c r="G74" s="115"/>
      <c r="H74" s="116"/>
      <c r="I74" s="117"/>
      <c r="J74" s="58"/>
      <c r="K74" s="116"/>
      <c r="L74" s="116"/>
      <c r="M74" s="118"/>
    </row>
    <row r="75" spans="1:13" ht="15.75" thickBot="1" x14ac:dyDescent="0.3">
      <c r="A75" s="122"/>
      <c r="B75" s="123"/>
      <c r="C75" s="123"/>
      <c r="D75" s="124"/>
      <c r="E75" s="59">
        <v>3</v>
      </c>
      <c r="F75" s="60" t="str">
        <f>IF(E24=3,F24,IF(E54=3,F54,""))</f>
        <v/>
      </c>
      <c r="G75" s="115"/>
      <c r="H75" s="116"/>
      <c r="I75" s="117"/>
      <c r="J75" s="58"/>
      <c r="K75" s="116"/>
      <c r="L75" s="116"/>
      <c r="M75" s="118"/>
    </row>
    <row r="76" spans="1:13" x14ac:dyDescent="0.25">
      <c r="A76" s="105" t="s">
        <v>23</v>
      </c>
      <c r="B76" s="106"/>
      <c r="C76" s="106"/>
      <c r="D76" s="107"/>
      <c r="E76" s="59">
        <v>4</v>
      </c>
      <c r="F76" s="60" t="str">
        <f>IF(E24=4,F24,IF(E54=4,F54,""))</f>
        <v/>
      </c>
      <c r="G76" s="115"/>
      <c r="H76" s="116"/>
      <c r="I76" s="117"/>
      <c r="J76" s="58"/>
      <c r="K76" s="116"/>
      <c r="L76" s="116"/>
      <c r="M76" s="118"/>
    </row>
    <row r="77" spans="1:13" ht="15.75" thickBot="1" x14ac:dyDescent="0.3">
      <c r="A77" s="125"/>
      <c r="B77" s="126"/>
      <c r="C77" s="126"/>
      <c r="D77" s="127"/>
      <c r="E77" s="61">
        <v>5</v>
      </c>
      <c r="F77" s="62" t="str">
        <f>IF(E22=5,F22,IF(E38=5,F38,IF(E40=5,F40,IF(E56=5,F56,""))))</f>
        <v/>
      </c>
      <c r="G77" s="115"/>
      <c r="H77" s="116"/>
      <c r="I77" s="117"/>
      <c r="J77" s="58"/>
      <c r="K77" s="116"/>
      <c r="L77" s="116"/>
      <c r="M77" s="118"/>
    </row>
    <row r="78" spans="1:13" x14ac:dyDescent="0.25">
      <c r="A78" s="105" t="s">
        <v>24</v>
      </c>
      <c r="B78" s="106"/>
      <c r="C78" s="106"/>
      <c r="D78" s="107"/>
      <c r="E78" s="61">
        <v>6</v>
      </c>
      <c r="F78" s="62" t="str">
        <f>IF(E22=6,F22,IF(E38=6,F38,IF(E40=6,F40,IF(E56=6,F56,""))))</f>
        <v/>
      </c>
      <c r="G78" s="115"/>
      <c r="H78" s="116"/>
      <c r="I78" s="117"/>
      <c r="J78" s="58"/>
      <c r="K78" s="116"/>
      <c r="L78" s="116"/>
      <c r="M78" s="118"/>
    </row>
    <row r="79" spans="1:13" x14ac:dyDescent="0.25">
      <c r="A79" s="136">
        <f>K5</f>
        <v>0</v>
      </c>
      <c r="B79" s="137"/>
      <c r="C79" s="137"/>
      <c r="D79" s="138"/>
      <c r="E79" s="61">
        <v>7</v>
      </c>
      <c r="F79" s="62" t="str">
        <f>IF(E22=7,F22,IF(E38=7,F38,IF(E40=7,F40,IF(E56=7,F56,""))))</f>
        <v/>
      </c>
      <c r="G79" s="115"/>
      <c r="H79" s="116"/>
      <c r="I79" s="117"/>
      <c r="J79" s="58"/>
      <c r="K79" s="116"/>
      <c r="L79" s="116"/>
      <c r="M79" s="118"/>
    </row>
    <row r="80" spans="1:13" ht="15.75" thickBot="1" x14ac:dyDescent="0.3">
      <c r="A80" s="128" t="e">
        <f>(#REF!)</f>
        <v>#REF!</v>
      </c>
      <c r="B80" s="129"/>
      <c r="C80" s="129"/>
      <c r="D80" s="130"/>
      <c r="E80" s="63">
        <v>8</v>
      </c>
      <c r="F80" s="64" t="str">
        <f>IF(E22=8,F22,IF(E38=8,F38,IF(E40=8,F40,IF(E56=8,F56,""))))</f>
        <v/>
      </c>
      <c r="G80" s="131"/>
      <c r="H80" s="132"/>
      <c r="I80" s="133"/>
      <c r="J80" s="65"/>
      <c r="K80" s="132"/>
      <c r="L80" s="132"/>
      <c r="M80" s="134"/>
    </row>
    <row r="81" spans="1:13" x14ac:dyDescent="0.25">
      <c r="A81" s="66"/>
      <c r="B81" s="67" t="s">
        <v>25</v>
      </c>
      <c r="C81" s="66"/>
      <c r="D81" s="66"/>
      <c r="E81" s="66"/>
      <c r="F81" s="68"/>
      <c r="G81" s="68"/>
      <c r="H81" s="68"/>
      <c r="I81" s="69"/>
      <c r="J81" s="69"/>
      <c r="K81" s="135" t="s">
        <v>26</v>
      </c>
      <c r="L81" s="135"/>
      <c r="M81" s="135"/>
    </row>
  </sheetData>
  <mergeCells count="34">
    <mergeCell ref="A80:D80"/>
    <mergeCell ref="G80:I80"/>
    <mergeCell ref="K80:M80"/>
    <mergeCell ref="K81:M81"/>
    <mergeCell ref="A78:D78"/>
    <mergeCell ref="G78:I78"/>
    <mergeCell ref="K78:M78"/>
    <mergeCell ref="A79:D79"/>
    <mergeCell ref="G79:I79"/>
    <mergeCell ref="K79:M79"/>
    <mergeCell ref="A76:D76"/>
    <mergeCell ref="G76:I76"/>
    <mergeCell ref="K76:M76"/>
    <mergeCell ref="A77:D77"/>
    <mergeCell ref="G77:I77"/>
    <mergeCell ref="K77:M77"/>
    <mergeCell ref="A74:D74"/>
    <mergeCell ref="G74:I74"/>
    <mergeCell ref="K74:M74"/>
    <mergeCell ref="A75:D75"/>
    <mergeCell ref="G75:I75"/>
    <mergeCell ref="K75:M75"/>
    <mergeCell ref="A72:D72"/>
    <mergeCell ref="G72:I72"/>
    <mergeCell ref="K72:M72"/>
    <mergeCell ref="A73:D73"/>
    <mergeCell ref="G73:I73"/>
    <mergeCell ref="K73:M73"/>
    <mergeCell ref="A71:B71"/>
    <mergeCell ref="A1:M1"/>
    <mergeCell ref="A2:E2"/>
    <mergeCell ref="A3:E3"/>
    <mergeCell ref="A4:E4"/>
    <mergeCell ref="A5:E5"/>
  </mergeCells>
  <conditionalFormatting sqref="A22 A38 A40 A56">
    <cfRule type="expression" dxfId="5" priority="2" stopIfTrue="1">
      <formula>$M$9=8</formula>
    </cfRule>
  </conditionalFormatting>
  <conditionalFormatting sqref="B8:D70 F8:F70">
    <cfRule type="expression" dxfId="4" priority="3" stopIfTrue="1">
      <formula>AND($E8&lt;=$M$9,$E8&gt;0,$P8&gt;0,$D8&lt;&gt;"LL",$D8&lt;&gt;"Alt")</formula>
    </cfRule>
  </conditionalFormatting>
  <conditionalFormatting sqref="E8 E10 E12 E14 E16 E18 E20 E22 E24 E26 E28 E30 E32 E34 E36 E38 E40 E42 E44 E46 E48 E50 E52 E54 E56 E58 E60 E62 E64 E66 E68 E70">
    <cfRule type="expression" dxfId="3" priority="4" stopIfTrue="1">
      <formula>AND($E8&lt;=$M$9,$P8&gt;0,$D8&lt;&gt;"LL",$D8&lt;&gt;"Alt")</formula>
    </cfRule>
  </conditionalFormatting>
  <conditionalFormatting sqref="E77:F80">
    <cfRule type="expression" dxfId="2" priority="1" stopIfTrue="1">
      <formula>$M$9&lt;5</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workbookViewId="0">
      <selection activeCell="P46" sqref="P46"/>
    </sheetView>
  </sheetViews>
  <sheetFormatPr baseColWidth="10" defaultRowHeight="15" x14ac:dyDescent="0.25"/>
  <cols>
    <col min="1" max="1" width="2.7109375" bestFit="1" customWidth="1"/>
    <col min="2" max="2" width="7.5703125" bestFit="1" customWidth="1"/>
    <col min="3" max="3" width="5.28515625" customWidth="1"/>
    <col min="4" max="4" width="4" customWidth="1"/>
    <col min="5" max="5" width="2.85546875" customWidth="1"/>
    <col min="6" max="6" width="24.7109375" bestFit="1" customWidth="1"/>
    <col min="7" max="7" width="13.7109375" customWidth="1"/>
    <col min="8" max="8" width="0" hidden="1" customWidth="1"/>
    <col min="9" max="9" width="13.7109375" customWidth="1"/>
    <col min="10" max="10" width="0" hidden="1" customWidth="1"/>
    <col min="11" max="11" width="13.7109375" customWidth="1"/>
    <col min="12" max="12" width="0" hidden="1" customWidth="1"/>
    <col min="13" max="13" width="13.7109375" customWidth="1"/>
  </cols>
  <sheetData>
    <row r="1" spans="1:13" ht="25.5" x14ac:dyDescent="0.25">
      <c r="A1" s="140"/>
      <c r="B1" s="140"/>
      <c r="C1" s="140"/>
      <c r="D1" s="140"/>
      <c r="E1" s="140"/>
      <c r="F1" s="140"/>
      <c r="G1" s="140"/>
      <c r="H1" s="140"/>
      <c r="I1" s="140"/>
      <c r="J1" s="140"/>
      <c r="K1" s="140"/>
      <c r="L1" s="140"/>
      <c r="M1" s="140"/>
    </row>
    <row r="2" spans="1:13" x14ac:dyDescent="0.25">
      <c r="A2" s="101" t="s">
        <v>0</v>
      </c>
      <c r="B2" s="101"/>
      <c r="C2" s="101"/>
      <c r="D2" s="101"/>
      <c r="E2" s="101"/>
      <c r="F2" s="101"/>
      <c r="G2" s="101"/>
      <c r="H2" s="101"/>
      <c r="I2" s="101"/>
      <c r="J2" s="101"/>
      <c r="K2" s="101"/>
      <c r="L2" s="101"/>
      <c r="M2" s="101"/>
    </row>
    <row r="3" spans="1:13" x14ac:dyDescent="0.25">
      <c r="A3" s="102" t="s">
        <v>1</v>
      </c>
      <c r="B3" s="102"/>
      <c r="C3" s="102"/>
      <c r="D3" s="102"/>
      <c r="E3" s="102"/>
      <c r="F3" s="1" t="s">
        <v>2</v>
      </c>
      <c r="G3" s="1" t="s">
        <v>3</v>
      </c>
      <c r="H3" s="1"/>
      <c r="I3" s="2"/>
      <c r="J3" s="2"/>
      <c r="K3" s="1" t="s">
        <v>4</v>
      </c>
      <c r="L3" s="3"/>
      <c r="M3" s="4"/>
    </row>
    <row r="4" spans="1:13" x14ac:dyDescent="0.25">
      <c r="A4" s="103"/>
      <c r="B4" s="103"/>
      <c r="C4" s="103"/>
      <c r="D4" s="103"/>
      <c r="E4" s="103"/>
      <c r="F4" s="5"/>
      <c r="G4" s="6"/>
      <c r="H4" s="6"/>
      <c r="I4" s="7"/>
      <c r="J4" s="7"/>
      <c r="K4" s="5"/>
      <c r="L4" s="5"/>
      <c r="M4" s="8"/>
    </row>
    <row r="5" spans="1:13" x14ac:dyDescent="0.25">
      <c r="A5" s="102" t="s">
        <v>5</v>
      </c>
      <c r="B5" s="102"/>
      <c r="C5" s="102"/>
      <c r="D5" s="102"/>
      <c r="E5" s="102"/>
      <c r="F5" s="1" t="s">
        <v>28</v>
      </c>
      <c r="G5" s="2" t="s">
        <v>29</v>
      </c>
      <c r="H5" s="2"/>
      <c r="I5" s="2"/>
      <c r="J5" s="2"/>
      <c r="K5" s="9" t="s">
        <v>8</v>
      </c>
      <c r="L5" s="10"/>
      <c r="M5" s="4"/>
    </row>
    <row r="6" spans="1:13" ht="15.75" thickBot="1" x14ac:dyDescent="0.3">
      <c r="A6" s="104"/>
      <c r="B6" s="104"/>
      <c r="C6" s="104"/>
      <c r="D6" s="104"/>
      <c r="E6" s="104"/>
      <c r="F6" s="11"/>
      <c r="G6" s="11"/>
      <c r="H6" s="11"/>
      <c r="I6" s="12"/>
      <c r="J6" s="12"/>
      <c r="K6" s="13"/>
      <c r="L6" s="14"/>
      <c r="M6" s="8"/>
    </row>
    <row r="7" spans="1:13" x14ac:dyDescent="0.25">
      <c r="A7" s="15"/>
      <c r="B7" s="16" t="s">
        <v>9</v>
      </c>
      <c r="C7" s="16" t="s">
        <v>10</v>
      </c>
      <c r="D7" s="16" t="s">
        <v>11</v>
      </c>
      <c r="E7" s="16" t="s">
        <v>12</v>
      </c>
      <c r="F7" s="16" t="str">
        <f>IF(G6="Femenino","Jugadora","Jugador")</f>
        <v>Jugador</v>
      </c>
      <c r="G7" s="16" t="s">
        <v>13</v>
      </c>
      <c r="H7" s="16"/>
      <c r="I7" s="16" t="s">
        <v>14</v>
      </c>
      <c r="J7" s="16"/>
      <c r="K7" s="16" t="s">
        <v>15</v>
      </c>
      <c r="L7" s="17"/>
      <c r="M7" s="17"/>
    </row>
    <row r="8" spans="1:13" x14ac:dyDescent="0.25">
      <c r="A8" s="18"/>
      <c r="B8" s="19"/>
      <c r="C8" s="20"/>
      <c r="D8" s="20"/>
      <c r="E8" s="20"/>
      <c r="F8" s="21"/>
      <c r="G8" s="20"/>
      <c r="H8" s="20"/>
      <c r="I8" s="20"/>
      <c r="J8" s="20"/>
      <c r="K8" s="20"/>
      <c r="L8" s="20"/>
      <c r="M8" s="20"/>
    </row>
    <row r="9" spans="1:13" x14ac:dyDescent="0.25">
      <c r="A9" s="22">
        <v>1</v>
      </c>
      <c r="B9" s="23" t="str">
        <f>IF($E9="","",VLOOKUP($E9,#REF!,4,FALSE))</f>
        <v/>
      </c>
      <c r="C9" s="24" t="str">
        <f>IF($E9="","",VLOOKUP($E9,#REF!,9,FALSE))</f>
        <v/>
      </c>
      <c r="D9" s="24" t="str">
        <f>IF($E9="","",VLOOKUP($E9,#REF!,11,FALSE))</f>
        <v/>
      </c>
      <c r="E9" s="25"/>
      <c r="F9" s="26" t="s">
        <v>109</v>
      </c>
      <c r="G9" s="27"/>
      <c r="H9" s="27"/>
      <c r="I9" s="27"/>
      <c r="J9" s="27"/>
      <c r="K9" s="27"/>
      <c r="L9" s="27"/>
      <c r="M9" s="28" t="e">
        <f>#REF!</f>
        <v>#REF!</v>
      </c>
    </row>
    <row r="10" spans="1:13" x14ac:dyDescent="0.25">
      <c r="A10" s="29"/>
      <c r="B10" s="30"/>
      <c r="C10" s="31"/>
      <c r="D10" s="31"/>
      <c r="E10" s="32"/>
      <c r="F10" s="33"/>
      <c r="G10" s="34"/>
      <c r="H10" s="35" t="str">
        <f>IF(G10=P9,B9,B11)</f>
        <v/>
      </c>
      <c r="I10" s="36"/>
      <c r="J10" s="36"/>
      <c r="K10" s="36"/>
      <c r="L10" s="36"/>
      <c r="M10" s="36"/>
    </row>
    <row r="11" spans="1:13" x14ac:dyDescent="0.25">
      <c r="A11" s="29">
        <v>2</v>
      </c>
      <c r="B11" s="23" t="str">
        <f>IF($E11="","",VLOOKUP($E11,#REF!,4,FALSE))</f>
        <v/>
      </c>
      <c r="C11" s="24" t="str">
        <f>IF($E11="","",VLOOKUP($E11,#REF!,9,FALSE))</f>
        <v/>
      </c>
      <c r="D11" s="24" t="str">
        <f>IF($E11="","",VLOOKUP($E11,#REF!,11,FALSE))</f>
        <v/>
      </c>
      <c r="E11" s="25"/>
      <c r="F11" s="37" t="s">
        <v>33</v>
      </c>
      <c r="G11" s="38"/>
      <c r="H11" s="39"/>
      <c r="I11" s="36"/>
      <c r="J11" s="36"/>
      <c r="K11" s="36"/>
      <c r="L11" s="36"/>
      <c r="M11" s="36"/>
    </row>
    <row r="12" spans="1:13" x14ac:dyDescent="0.25">
      <c r="A12" s="29"/>
      <c r="B12" s="30"/>
      <c r="C12" s="31"/>
      <c r="D12" s="31"/>
      <c r="E12" s="40"/>
      <c r="F12" s="41"/>
      <c r="G12" s="42"/>
      <c r="H12" s="39"/>
      <c r="I12" s="34"/>
      <c r="J12" s="43" t="str">
        <f>IF(I12=G10,H10,H14)</f>
        <v/>
      </c>
      <c r="K12" s="36"/>
      <c r="L12" s="36"/>
      <c r="M12" s="36"/>
    </row>
    <row r="13" spans="1:13" x14ac:dyDescent="0.25">
      <c r="A13" s="29">
        <v>3</v>
      </c>
      <c r="B13" s="23" t="str">
        <f>IF($E13="","",VLOOKUP($E13,#REF!,4,FALSE))</f>
        <v/>
      </c>
      <c r="C13" s="24" t="str">
        <f>IF($E13="","",VLOOKUP($E13,#REF!,9,FALSE))</f>
        <v/>
      </c>
      <c r="D13" s="24" t="str">
        <f>IF($E13="","",VLOOKUP($E13,#REF!,11,FALSE))</f>
        <v/>
      </c>
      <c r="E13" s="25"/>
      <c r="F13" s="26" t="s">
        <v>110</v>
      </c>
      <c r="G13" s="44">
        <f>G10</f>
        <v>0</v>
      </c>
      <c r="H13" s="45"/>
      <c r="I13" s="38"/>
      <c r="J13" s="43"/>
      <c r="K13" s="36"/>
      <c r="L13" s="36"/>
      <c r="M13" s="36"/>
    </row>
    <row r="14" spans="1:13" x14ac:dyDescent="0.25">
      <c r="A14" s="29"/>
      <c r="B14" s="30"/>
      <c r="C14" s="31"/>
      <c r="D14" s="31"/>
      <c r="E14" s="40"/>
      <c r="F14" s="33"/>
      <c r="G14" s="46"/>
      <c r="H14" s="47" t="str">
        <f>IF(G14=P13,B13,B15)</f>
        <v/>
      </c>
      <c r="I14" s="42"/>
      <c r="J14" s="43"/>
      <c r="K14" s="36"/>
      <c r="L14" s="36"/>
      <c r="M14" s="36"/>
    </row>
    <row r="15" spans="1:13" x14ac:dyDescent="0.25">
      <c r="A15" s="29">
        <v>4</v>
      </c>
      <c r="B15" s="23" t="str">
        <f>IF($E15="","",VLOOKUP($E15,#REF!,4,FALSE))</f>
        <v/>
      </c>
      <c r="C15" s="24" t="str">
        <f>IF($E15="","",VLOOKUP($E15,#REF!,9,FALSE))</f>
        <v/>
      </c>
      <c r="D15" s="24" t="str">
        <f>IF($E15="","",VLOOKUP($E15,#REF!,11,FALSE))</f>
        <v/>
      </c>
      <c r="E15" s="25"/>
      <c r="F15" s="37" t="s">
        <v>111</v>
      </c>
      <c r="G15" s="36"/>
      <c r="H15" s="39"/>
      <c r="I15" s="42"/>
      <c r="J15" s="43"/>
      <c r="K15" s="36"/>
      <c r="L15" s="36"/>
      <c r="M15" s="36"/>
    </row>
    <row r="16" spans="1:13" x14ac:dyDescent="0.25">
      <c r="A16" s="29"/>
      <c r="B16" s="30"/>
      <c r="C16" s="31"/>
      <c r="D16" s="31"/>
      <c r="E16" s="32"/>
      <c r="F16" s="41"/>
      <c r="G16" s="36"/>
      <c r="H16" s="39"/>
      <c r="I16" s="42"/>
      <c r="J16" s="43"/>
      <c r="K16" s="34"/>
      <c r="L16" s="43" t="str">
        <f>IF(K16=I12,J12,J20)</f>
        <v/>
      </c>
      <c r="M16" s="36"/>
    </row>
    <row r="17" spans="1:13" x14ac:dyDescent="0.25">
      <c r="A17" s="22">
        <v>5</v>
      </c>
      <c r="B17" s="23" t="str">
        <f>IF($E17="","",VLOOKUP($E17,#REF!,4,FALSE))</f>
        <v/>
      </c>
      <c r="C17" s="24" t="str">
        <f>IF($E17="","",VLOOKUP($E17,#REF!,9,FALSE))</f>
        <v/>
      </c>
      <c r="D17" s="24" t="str">
        <f>IF($E17="","",VLOOKUP($E17,#REF!,11,FALSE))</f>
        <v/>
      </c>
      <c r="E17" s="25"/>
      <c r="F17" s="26" t="s">
        <v>43</v>
      </c>
      <c r="G17" s="36"/>
      <c r="H17" s="39"/>
      <c r="I17" s="42"/>
      <c r="J17" s="43"/>
      <c r="K17" s="38"/>
      <c r="L17" s="36"/>
      <c r="M17" s="36"/>
    </row>
    <row r="18" spans="1:13" x14ac:dyDescent="0.25">
      <c r="A18" s="29"/>
      <c r="B18" s="30"/>
      <c r="C18" s="31"/>
      <c r="D18" s="31"/>
      <c r="E18" s="32"/>
      <c r="F18" s="33"/>
      <c r="G18" s="34"/>
      <c r="H18" s="35" t="str">
        <f>IF(G18=P17,B17,B19)</f>
        <v/>
      </c>
      <c r="I18" s="42"/>
      <c r="J18" s="43"/>
      <c r="K18" s="42"/>
      <c r="L18" s="36"/>
      <c r="M18" s="36"/>
    </row>
    <row r="19" spans="1:13" x14ac:dyDescent="0.25">
      <c r="A19" s="29">
        <v>6</v>
      </c>
      <c r="B19" s="23" t="str">
        <f>IF($E19="","",VLOOKUP($E19,#REF!,4,FALSE))</f>
        <v/>
      </c>
      <c r="C19" s="24" t="str">
        <f>IF($E19="","",VLOOKUP($E19,#REF!,9,FALSE))</f>
        <v/>
      </c>
      <c r="D19" s="24" t="str">
        <f>IF($E19="","",VLOOKUP($E19,#REF!,11,FALSE))</f>
        <v/>
      </c>
      <c r="E19" s="25"/>
      <c r="F19" s="37" t="s">
        <v>112</v>
      </c>
      <c r="G19" s="38"/>
      <c r="H19" s="48"/>
      <c r="I19" s="44">
        <f>I12</f>
        <v>0</v>
      </c>
      <c r="J19" s="43"/>
      <c r="K19" s="42"/>
      <c r="L19" s="36"/>
      <c r="M19" s="36"/>
    </row>
    <row r="20" spans="1:13" x14ac:dyDescent="0.25">
      <c r="A20" s="29"/>
      <c r="B20" s="30"/>
      <c r="C20" s="31"/>
      <c r="D20" s="31"/>
      <c r="E20" s="40"/>
      <c r="F20" s="41"/>
      <c r="G20" s="42"/>
      <c r="H20" s="48"/>
      <c r="I20" s="34"/>
      <c r="J20" s="43" t="str">
        <f>IF(I20=G18,H18,H22)</f>
        <v/>
      </c>
      <c r="K20" s="42"/>
      <c r="L20" s="36"/>
      <c r="M20" s="36"/>
    </row>
    <row r="21" spans="1:13" x14ac:dyDescent="0.25">
      <c r="A21" s="29">
        <v>7</v>
      </c>
      <c r="B21" s="23" t="str">
        <f>IF($E21="","",VLOOKUP($E21,#REF!,4,FALSE))</f>
        <v/>
      </c>
      <c r="C21" s="24" t="str">
        <f>IF($E21="","",VLOOKUP($E21,#REF!,9,FALSE))</f>
        <v/>
      </c>
      <c r="D21" s="24" t="str">
        <f>IF($E21="","",VLOOKUP($E21,#REF!,11,FALSE))</f>
        <v/>
      </c>
      <c r="E21" s="25"/>
      <c r="F21" s="26" t="s">
        <v>113</v>
      </c>
      <c r="G21" s="44">
        <f>G18</f>
        <v>0</v>
      </c>
      <c r="H21" s="49"/>
      <c r="I21" s="36"/>
      <c r="J21" s="36"/>
      <c r="K21" s="42"/>
      <c r="L21" s="36"/>
      <c r="M21" s="36"/>
    </row>
    <row r="22" spans="1:13" x14ac:dyDescent="0.25">
      <c r="A22" s="29"/>
      <c r="B22" s="30"/>
      <c r="C22" s="31"/>
      <c r="D22" s="31"/>
      <c r="E22" s="40"/>
      <c r="F22" s="33"/>
      <c r="G22" s="46"/>
      <c r="H22" s="35" t="str">
        <f>IF(G22=P21,B21,B23)</f>
        <v/>
      </c>
      <c r="I22" s="36"/>
      <c r="J22" s="36"/>
      <c r="K22" s="42"/>
      <c r="L22" s="36"/>
      <c r="M22" s="36"/>
    </row>
    <row r="23" spans="1:13" x14ac:dyDescent="0.25">
      <c r="A23" s="29">
        <v>8</v>
      </c>
      <c r="B23" s="23" t="str">
        <f>IF($E23="","",VLOOKUP($E23,#REF!,4,FALSE))</f>
        <v/>
      </c>
      <c r="C23" s="24" t="str">
        <f>IF($E23="","",VLOOKUP($E23,#REF!,9,FALSE))</f>
        <v/>
      </c>
      <c r="D23" s="24" t="str">
        <f>IF($E23="","",VLOOKUP($E23,#REF!,11,FALSE))</f>
        <v/>
      </c>
      <c r="E23" s="25"/>
      <c r="F23" s="37" t="s">
        <v>33</v>
      </c>
      <c r="G23" s="36"/>
      <c r="H23" s="39"/>
      <c r="I23" s="36"/>
      <c r="J23" s="36"/>
      <c r="K23" s="42"/>
      <c r="L23" s="36"/>
      <c r="M23" s="36"/>
    </row>
    <row r="24" spans="1:13" x14ac:dyDescent="0.25">
      <c r="A24" s="29"/>
      <c r="B24" s="30"/>
      <c r="C24" s="31"/>
      <c r="D24" s="31"/>
      <c r="E24" s="40"/>
      <c r="F24" s="41"/>
      <c r="G24" s="36"/>
      <c r="H24" s="39"/>
      <c r="I24" s="36"/>
      <c r="J24" s="36"/>
      <c r="K24" s="50" t="str">
        <f>IF(G6="Femenino","Campeona :","Campeón :")</f>
        <v>Campeón :</v>
      </c>
      <c r="L24" s="51"/>
      <c r="M24" s="34"/>
    </row>
    <row r="25" spans="1:13" x14ac:dyDescent="0.25">
      <c r="A25" s="29">
        <v>9</v>
      </c>
      <c r="B25" s="23" t="str">
        <f>IF($E25="","",VLOOKUP($E25,#REF!,4,FALSE))</f>
        <v/>
      </c>
      <c r="C25" s="24" t="str">
        <f>IF($E25="","",VLOOKUP($E25,#REF!,9,FALSE))</f>
        <v/>
      </c>
      <c r="D25" s="24" t="str">
        <f>IF($E25="","",VLOOKUP($E25,#REF!,11,FALSE))</f>
        <v/>
      </c>
      <c r="E25" s="25"/>
      <c r="F25" s="26" t="s">
        <v>33</v>
      </c>
      <c r="G25" s="36"/>
      <c r="H25" s="39"/>
      <c r="I25" s="36"/>
      <c r="J25" s="36"/>
      <c r="K25" s="42"/>
      <c r="L25" s="36"/>
      <c r="M25" s="36"/>
    </row>
    <row r="26" spans="1:13" x14ac:dyDescent="0.25">
      <c r="A26" s="29"/>
      <c r="B26" s="30"/>
      <c r="C26" s="31"/>
      <c r="D26" s="31"/>
      <c r="E26" s="40"/>
      <c r="F26" s="33"/>
      <c r="G26" s="34"/>
      <c r="H26" s="35" t="str">
        <f>IF(G26=P25,B25,B27)</f>
        <v/>
      </c>
      <c r="I26" s="36"/>
      <c r="J26" s="36"/>
      <c r="K26" s="42"/>
      <c r="L26" s="36"/>
      <c r="M26" s="36"/>
    </row>
    <row r="27" spans="1:13" x14ac:dyDescent="0.25">
      <c r="A27" s="29">
        <v>10</v>
      </c>
      <c r="B27" s="23" t="str">
        <f>IF($E27="","",VLOOKUP($E27,#REF!,4,FALSE))</f>
        <v/>
      </c>
      <c r="C27" s="24" t="str">
        <f>IF($E27="","",VLOOKUP($E27,#REF!,9,FALSE))</f>
        <v/>
      </c>
      <c r="D27" s="24" t="str">
        <f>IF($E27="","",VLOOKUP($E27,#REF!,11,FALSE))</f>
        <v/>
      </c>
      <c r="E27" s="25"/>
      <c r="F27" s="37" t="s">
        <v>114</v>
      </c>
      <c r="G27" s="38"/>
      <c r="H27" s="39"/>
      <c r="I27" s="36"/>
      <c r="J27" s="36"/>
      <c r="K27" s="42"/>
      <c r="L27" s="36"/>
      <c r="M27" s="36"/>
    </row>
    <row r="28" spans="1:13" x14ac:dyDescent="0.25">
      <c r="A28" s="29"/>
      <c r="B28" s="30"/>
      <c r="C28" s="31"/>
      <c r="D28" s="31"/>
      <c r="E28" s="40"/>
      <c r="F28" s="41"/>
      <c r="G28" s="42"/>
      <c r="H28" s="39"/>
      <c r="I28" s="34"/>
      <c r="J28" s="43" t="str">
        <f>IF(I28=G26,H26,H30)</f>
        <v/>
      </c>
      <c r="K28" s="42"/>
      <c r="L28" s="36"/>
      <c r="M28" s="36"/>
    </row>
    <row r="29" spans="1:13" x14ac:dyDescent="0.25">
      <c r="A29" s="29">
        <v>11</v>
      </c>
      <c r="B29" s="23" t="str">
        <f>IF($E29="","",VLOOKUP($E29,#REF!,4,FALSE))</f>
        <v/>
      </c>
      <c r="C29" s="24" t="str">
        <f>IF($E29="","",VLOOKUP($E29,#REF!,9,FALSE))</f>
        <v/>
      </c>
      <c r="D29" s="24" t="str">
        <f>IF($E29="","",VLOOKUP($E29,#REF!,11,FALSE))</f>
        <v/>
      </c>
      <c r="E29" s="25"/>
      <c r="F29" s="26" t="s">
        <v>36</v>
      </c>
      <c r="G29" s="44">
        <f>G26</f>
        <v>0</v>
      </c>
      <c r="H29" s="45"/>
      <c r="I29" s="38"/>
      <c r="J29" s="43"/>
      <c r="K29" s="42"/>
      <c r="L29" s="36"/>
      <c r="M29" s="36"/>
    </row>
    <row r="30" spans="1:13" x14ac:dyDescent="0.25">
      <c r="A30" s="29"/>
      <c r="B30" s="30"/>
      <c r="C30" s="31"/>
      <c r="D30" s="31"/>
      <c r="E30" s="32"/>
      <c r="F30" s="33"/>
      <c r="G30" s="46"/>
      <c r="H30" s="47" t="str">
        <f>IF(G30=P29,B29,B31)</f>
        <v/>
      </c>
      <c r="I30" s="42"/>
      <c r="J30" s="43"/>
      <c r="K30" s="42"/>
      <c r="L30" s="36"/>
      <c r="M30" s="36"/>
    </row>
    <row r="31" spans="1:13" x14ac:dyDescent="0.25">
      <c r="A31" s="22">
        <v>12</v>
      </c>
      <c r="B31" s="23" t="str">
        <f>IF($E31="","",VLOOKUP($E31,#REF!,4,FALSE))</f>
        <v/>
      </c>
      <c r="C31" s="24" t="str">
        <f>IF($E31="","",VLOOKUP($E31,#REF!,9,FALSE))</f>
        <v/>
      </c>
      <c r="D31" s="24" t="str">
        <f>IF($E31="","",VLOOKUP($E31,#REF!,11,FALSE))</f>
        <v/>
      </c>
      <c r="E31" s="25"/>
      <c r="F31" s="37" t="s">
        <v>115</v>
      </c>
      <c r="G31" s="36"/>
      <c r="H31" s="39"/>
      <c r="I31" s="42"/>
      <c r="J31" s="43"/>
      <c r="K31" s="44">
        <f>K16</f>
        <v>0</v>
      </c>
      <c r="L31" s="49"/>
      <c r="M31" s="36"/>
    </row>
    <row r="32" spans="1:13" x14ac:dyDescent="0.25">
      <c r="A32" s="29"/>
      <c r="B32" s="30"/>
      <c r="C32" s="31"/>
      <c r="D32" s="31"/>
      <c r="E32" s="32"/>
      <c r="F32" s="41"/>
      <c r="G32" s="36"/>
      <c r="H32" s="39"/>
      <c r="I32" s="42"/>
      <c r="J32" s="43"/>
      <c r="K32" s="46"/>
      <c r="L32" s="43" t="str">
        <f>IF(K32=I28,J28,J36)</f>
        <v/>
      </c>
      <c r="M32" s="36"/>
    </row>
    <row r="33" spans="1:13" x14ac:dyDescent="0.25">
      <c r="A33" s="29">
        <v>13</v>
      </c>
      <c r="B33" s="23" t="str">
        <f>IF($E33="","",VLOOKUP($E33,#REF!,4,FALSE))</f>
        <v/>
      </c>
      <c r="C33" s="24" t="str">
        <f>IF($E33="","",VLOOKUP($E33,#REF!,9,FALSE))</f>
        <v/>
      </c>
      <c r="D33" s="24" t="str">
        <f>IF($E33="","",VLOOKUP($E33,#REF!,11,FALSE))</f>
        <v/>
      </c>
      <c r="E33" s="25"/>
      <c r="F33" s="26" t="s">
        <v>116</v>
      </c>
      <c r="G33" s="36"/>
      <c r="H33" s="39"/>
      <c r="I33" s="42"/>
      <c r="J33" s="43"/>
      <c r="K33" s="36"/>
      <c r="L33" s="36"/>
      <c r="M33" s="36"/>
    </row>
    <row r="34" spans="1:13" x14ac:dyDescent="0.25">
      <c r="A34" s="29"/>
      <c r="B34" s="30"/>
      <c r="C34" s="31"/>
      <c r="D34" s="31"/>
      <c r="E34" s="40"/>
      <c r="F34" s="33"/>
      <c r="G34" s="34"/>
      <c r="H34" s="35" t="str">
        <f>IF(G34=P33,B33,B35)</f>
        <v/>
      </c>
      <c r="I34" s="42"/>
      <c r="J34" s="43"/>
      <c r="K34" s="36"/>
      <c r="L34" s="36"/>
      <c r="M34" s="36"/>
    </row>
    <row r="35" spans="1:13" x14ac:dyDescent="0.25">
      <c r="A35" s="29">
        <v>14</v>
      </c>
      <c r="B35" s="23" t="str">
        <f>IF($E35="","",VLOOKUP($E35,#REF!,4,FALSE))</f>
        <v/>
      </c>
      <c r="C35" s="24" t="str">
        <f>IF($E35="","",VLOOKUP($E35,#REF!,9,FALSE))</f>
        <v/>
      </c>
      <c r="D35" s="24" t="str">
        <f>IF($E35="","",VLOOKUP($E35,#REF!,11,FALSE))</f>
        <v/>
      </c>
      <c r="E35" s="25"/>
      <c r="F35" s="37" t="s">
        <v>117</v>
      </c>
      <c r="G35" s="38"/>
      <c r="H35" s="48"/>
      <c r="I35" s="44">
        <f>I28</f>
        <v>0</v>
      </c>
      <c r="J35" s="43"/>
      <c r="K35" s="36"/>
      <c r="L35" s="36"/>
      <c r="M35" s="36"/>
    </row>
    <row r="36" spans="1:13" x14ac:dyDescent="0.25">
      <c r="A36" s="29"/>
      <c r="B36" s="30"/>
      <c r="C36" s="31"/>
      <c r="D36" s="31"/>
      <c r="E36" s="40"/>
      <c r="F36" s="41"/>
      <c r="G36" s="42"/>
      <c r="H36" s="48"/>
      <c r="I36" s="46"/>
      <c r="J36" s="43" t="str">
        <f>IF(I36=G34,H34,H38)</f>
        <v/>
      </c>
      <c r="K36" s="36"/>
      <c r="L36" s="36"/>
      <c r="M36" s="36"/>
    </row>
    <row r="37" spans="1:13" x14ac:dyDescent="0.25">
      <c r="A37" s="29">
        <v>15</v>
      </c>
      <c r="B37" s="23" t="str">
        <f>IF($E37="","",VLOOKUP($E37,#REF!,4,FALSE))</f>
        <v/>
      </c>
      <c r="C37" s="24" t="str">
        <f>IF($E37="","",VLOOKUP($E37,#REF!,9,FALSE))</f>
        <v/>
      </c>
      <c r="D37" s="24" t="str">
        <f>IF($E37="","",VLOOKUP($E37,#REF!,11,FALSE))</f>
        <v/>
      </c>
      <c r="E37" s="25"/>
      <c r="F37" s="26" t="s">
        <v>33</v>
      </c>
      <c r="G37" s="44">
        <f>G34</f>
        <v>0</v>
      </c>
      <c r="H37" s="49"/>
      <c r="I37" s="36"/>
      <c r="J37" s="36"/>
      <c r="K37" s="36"/>
      <c r="L37" s="36"/>
      <c r="M37" s="36"/>
    </row>
    <row r="38" spans="1:13" x14ac:dyDescent="0.25">
      <c r="A38" s="29"/>
      <c r="B38" s="30"/>
      <c r="C38" s="31"/>
      <c r="D38" s="31"/>
      <c r="E38" s="32"/>
      <c r="F38" s="33"/>
      <c r="G38" s="46"/>
      <c r="H38" s="35" t="str">
        <f>IF(G38=P37,B37,B39)</f>
        <v/>
      </c>
      <c r="I38" s="36"/>
      <c r="J38" s="36"/>
      <c r="K38" s="36"/>
      <c r="L38" s="36"/>
      <c r="M38" s="36"/>
    </row>
    <row r="39" spans="1:13" x14ac:dyDescent="0.25">
      <c r="A39" s="22">
        <v>16</v>
      </c>
      <c r="B39" s="23" t="str">
        <f>IF($E39="","",VLOOKUP($E39,#REF!,4,FALSE))</f>
        <v/>
      </c>
      <c r="C39" s="24" t="str">
        <f>IF($E39="","",VLOOKUP($E39,#REF!,9,FALSE))</f>
        <v/>
      </c>
      <c r="D39" s="24" t="str">
        <f>IF($E39="","",VLOOKUP($E39,#REF!,11,FALSE))</f>
        <v/>
      </c>
      <c r="E39" s="25"/>
      <c r="F39" s="37" t="s">
        <v>35</v>
      </c>
      <c r="G39" s="32"/>
      <c r="H39" s="32"/>
      <c r="I39" s="32"/>
      <c r="J39" s="32"/>
      <c r="K39" s="32"/>
      <c r="L39" s="32"/>
      <c r="M39" s="32"/>
    </row>
    <row r="40" spans="1:13" ht="15.75" thickBot="1" x14ac:dyDescent="0.3">
      <c r="A40" s="100" t="s">
        <v>16</v>
      </c>
      <c r="B40" s="100"/>
      <c r="C40" s="52"/>
      <c r="D40" s="52"/>
      <c r="E40" s="52"/>
      <c r="F40" s="52"/>
      <c r="G40" s="52"/>
      <c r="H40" s="52"/>
      <c r="I40" s="52"/>
      <c r="J40" s="52"/>
      <c r="K40" s="52"/>
      <c r="L40" s="52"/>
      <c r="M40" s="52"/>
    </row>
    <row r="41" spans="1:13" x14ac:dyDescent="0.25">
      <c r="A41" s="105" t="s">
        <v>17</v>
      </c>
      <c r="B41" s="106"/>
      <c r="C41" s="106"/>
      <c r="D41" s="107"/>
      <c r="E41" s="53" t="s">
        <v>18</v>
      </c>
      <c r="F41" s="54" t="s">
        <v>19</v>
      </c>
      <c r="G41" s="108" t="s">
        <v>20</v>
      </c>
      <c r="H41" s="109"/>
      <c r="I41" s="110"/>
      <c r="J41" s="55"/>
      <c r="K41" s="109" t="s">
        <v>21</v>
      </c>
      <c r="L41" s="109"/>
      <c r="M41" s="111"/>
    </row>
    <row r="42" spans="1:13" ht="15.75" thickBot="1" x14ac:dyDescent="0.3">
      <c r="A42" s="112"/>
      <c r="B42" s="113"/>
      <c r="C42" s="113"/>
      <c r="D42" s="114"/>
      <c r="E42" s="56">
        <v>1</v>
      </c>
      <c r="F42" s="57" t="str">
        <f>F9</f>
        <v>Adriana Gutierrez Huergo</v>
      </c>
      <c r="G42" s="115"/>
      <c r="H42" s="116"/>
      <c r="I42" s="117"/>
      <c r="J42" s="58"/>
      <c r="K42" s="116"/>
      <c r="L42" s="116"/>
      <c r="M42" s="118"/>
    </row>
    <row r="43" spans="1:13" x14ac:dyDescent="0.25">
      <c r="A43" s="119" t="s">
        <v>22</v>
      </c>
      <c r="B43" s="120"/>
      <c r="C43" s="120"/>
      <c r="D43" s="121"/>
      <c r="E43" s="59">
        <v>2</v>
      </c>
      <c r="F43" s="60" t="str">
        <f>F39</f>
        <v>Lorena Buelga Cobreros</v>
      </c>
      <c r="G43" s="115"/>
      <c r="H43" s="116"/>
      <c r="I43" s="117"/>
      <c r="J43" s="58"/>
      <c r="K43" s="116"/>
      <c r="L43" s="116"/>
      <c r="M43" s="118"/>
    </row>
    <row r="44" spans="1:13" ht="15.75" thickBot="1" x14ac:dyDescent="0.3">
      <c r="A44" s="122"/>
      <c r="B44" s="123"/>
      <c r="C44" s="123"/>
      <c r="D44" s="124"/>
      <c r="E44" s="59">
        <v>3</v>
      </c>
      <c r="F44" s="60" t="str">
        <f>IF($E$17=3,$F$17,IF($E$31=3,$F$31,""))</f>
        <v/>
      </c>
      <c r="G44" s="115"/>
      <c r="H44" s="116"/>
      <c r="I44" s="117"/>
      <c r="J44" s="58"/>
      <c r="K44" s="116"/>
      <c r="L44" s="116"/>
      <c r="M44" s="118"/>
    </row>
    <row r="45" spans="1:13" x14ac:dyDescent="0.25">
      <c r="A45" s="105" t="s">
        <v>23</v>
      </c>
      <c r="B45" s="106"/>
      <c r="C45" s="106"/>
      <c r="D45" s="107"/>
      <c r="E45" s="59">
        <v>4</v>
      </c>
      <c r="F45" s="60" t="str">
        <f>IF($E$17=4,$F$17,IF($E$31=4,$F$31,""))</f>
        <v/>
      </c>
      <c r="G45" s="115"/>
      <c r="H45" s="116"/>
      <c r="I45" s="117"/>
      <c r="J45" s="58"/>
      <c r="K45" s="116"/>
      <c r="L45" s="116"/>
      <c r="M45" s="118"/>
    </row>
    <row r="46" spans="1:13" ht="15.75" thickBot="1" x14ac:dyDescent="0.3">
      <c r="A46" s="125"/>
      <c r="B46" s="126"/>
      <c r="C46" s="126"/>
      <c r="D46" s="127"/>
      <c r="E46" s="61"/>
      <c r="F46" s="62"/>
      <c r="G46" s="115"/>
      <c r="H46" s="116"/>
      <c r="I46" s="117"/>
      <c r="J46" s="58"/>
      <c r="K46" s="116"/>
      <c r="L46" s="116"/>
      <c r="M46" s="118"/>
    </row>
    <row r="47" spans="1:13" x14ac:dyDescent="0.25">
      <c r="A47" s="105" t="s">
        <v>24</v>
      </c>
      <c r="B47" s="106"/>
      <c r="C47" s="106"/>
      <c r="D47" s="107"/>
      <c r="E47" s="61"/>
      <c r="F47" s="62"/>
      <c r="G47" s="115"/>
      <c r="H47" s="116"/>
      <c r="I47" s="117"/>
      <c r="J47" s="58"/>
      <c r="K47" s="116"/>
      <c r="L47" s="116"/>
      <c r="M47" s="118"/>
    </row>
    <row r="48" spans="1:13" x14ac:dyDescent="0.25">
      <c r="A48" s="136">
        <f>K6</f>
        <v>0</v>
      </c>
      <c r="B48" s="137"/>
      <c r="C48" s="137"/>
      <c r="D48" s="138"/>
      <c r="E48" s="61"/>
      <c r="F48" s="62"/>
      <c r="G48" s="115"/>
      <c r="H48" s="116"/>
      <c r="I48" s="117"/>
      <c r="J48" s="58"/>
      <c r="K48" s="116"/>
      <c r="L48" s="116"/>
      <c r="M48" s="118"/>
    </row>
    <row r="49" spans="1:13" ht="15.75" thickBot="1" x14ac:dyDescent="0.3">
      <c r="A49" s="128" t="e">
        <f>(#REF!)</f>
        <v>#REF!</v>
      </c>
      <c r="B49" s="129"/>
      <c r="C49" s="129"/>
      <c r="D49" s="130"/>
      <c r="E49" s="63"/>
      <c r="F49" s="64"/>
      <c r="G49" s="131"/>
      <c r="H49" s="132"/>
      <c r="I49" s="133"/>
      <c r="J49" s="65"/>
      <c r="K49" s="132"/>
      <c r="L49" s="132"/>
      <c r="M49" s="134"/>
    </row>
    <row r="50" spans="1:13" x14ac:dyDescent="0.25">
      <c r="A50" s="66"/>
      <c r="B50" s="67" t="s">
        <v>25</v>
      </c>
      <c r="C50" s="66"/>
      <c r="D50" s="66"/>
      <c r="E50" s="66"/>
      <c r="F50" s="68"/>
      <c r="G50" s="68"/>
      <c r="H50" s="68"/>
      <c r="I50" s="69"/>
      <c r="J50" s="69"/>
      <c r="K50" s="135" t="s">
        <v>26</v>
      </c>
      <c r="L50" s="135"/>
      <c r="M50" s="135"/>
    </row>
    <row r="51" spans="1:13" x14ac:dyDescent="0.25">
      <c r="A51" s="66"/>
      <c r="B51" s="66"/>
      <c r="C51" s="66"/>
      <c r="D51" s="66"/>
      <c r="E51" s="66"/>
      <c r="F51" s="70"/>
      <c r="G51" s="139" t="s">
        <v>27</v>
      </c>
      <c r="H51" s="139"/>
      <c r="I51" s="139"/>
      <c r="J51" s="70"/>
      <c r="K51" s="68"/>
      <c r="L51" s="68"/>
      <c r="M51" s="69"/>
    </row>
    <row r="52" spans="1:13" x14ac:dyDescent="0.25">
      <c r="A52" s="71"/>
      <c r="B52" s="71"/>
      <c r="C52" s="71"/>
      <c r="D52" s="71"/>
      <c r="E52" s="71"/>
      <c r="F52" s="71"/>
      <c r="G52" s="71"/>
      <c r="H52" s="71"/>
      <c r="I52" s="71"/>
      <c r="J52" s="71"/>
      <c r="K52" s="71"/>
      <c r="L52" s="71"/>
      <c r="M52" s="71"/>
    </row>
    <row r="53" spans="1:13" x14ac:dyDescent="0.25">
      <c r="A53" s="71"/>
      <c r="B53" s="71"/>
      <c r="C53" s="71"/>
      <c r="D53" s="71"/>
      <c r="E53" s="71"/>
      <c r="F53" s="71"/>
      <c r="G53" s="71"/>
      <c r="H53" s="71"/>
      <c r="I53" s="71"/>
      <c r="J53" s="71"/>
      <c r="K53" s="71"/>
      <c r="L53" s="71"/>
      <c r="M53" s="71"/>
    </row>
    <row r="54" spans="1:13" x14ac:dyDescent="0.25">
      <c r="A54" s="71"/>
      <c r="B54" s="71"/>
      <c r="C54" s="71"/>
      <c r="D54" s="71"/>
      <c r="E54" s="71"/>
      <c r="F54" s="71"/>
      <c r="G54" s="71"/>
      <c r="H54" s="71"/>
      <c r="I54" s="71"/>
      <c r="J54" s="71"/>
      <c r="K54" s="71"/>
      <c r="L54" s="71"/>
      <c r="M54" s="71"/>
    </row>
    <row r="55" spans="1:13" x14ac:dyDescent="0.25">
      <c r="A55" s="71"/>
      <c r="B55" s="71"/>
      <c r="C55" s="71"/>
      <c r="D55" s="71"/>
      <c r="E55" s="71"/>
      <c r="F55" s="71"/>
      <c r="G55" s="71"/>
      <c r="H55" s="71"/>
      <c r="I55" s="71"/>
      <c r="J55" s="71"/>
      <c r="K55" s="71"/>
      <c r="L55" s="71"/>
      <c r="M55" s="71"/>
    </row>
  </sheetData>
  <mergeCells count="36">
    <mergeCell ref="A6:E6"/>
    <mergeCell ref="A1:M1"/>
    <mergeCell ref="A2:M2"/>
    <mergeCell ref="A3:E3"/>
    <mergeCell ref="A4:E4"/>
    <mergeCell ref="A5:E5"/>
    <mergeCell ref="A40:B40"/>
    <mergeCell ref="A41:D41"/>
    <mergeCell ref="G41:I41"/>
    <mergeCell ref="K41:M41"/>
    <mergeCell ref="A42:D42"/>
    <mergeCell ref="G42:I42"/>
    <mergeCell ref="K42:M42"/>
    <mergeCell ref="A43:D43"/>
    <mergeCell ref="G43:I43"/>
    <mergeCell ref="K43:M43"/>
    <mergeCell ref="A44:D44"/>
    <mergeCell ref="G44:I44"/>
    <mergeCell ref="K44:M44"/>
    <mergeCell ref="A45:D45"/>
    <mergeCell ref="G45:I45"/>
    <mergeCell ref="K45:M45"/>
    <mergeCell ref="A46:D46"/>
    <mergeCell ref="G46:I46"/>
    <mergeCell ref="K46:M46"/>
    <mergeCell ref="A47:D47"/>
    <mergeCell ref="G47:I47"/>
    <mergeCell ref="K47:M47"/>
    <mergeCell ref="A48:D48"/>
    <mergeCell ref="G48:I48"/>
    <mergeCell ref="K48:M48"/>
    <mergeCell ref="A49:D49"/>
    <mergeCell ref="G49:I49"/>
    <mergeCell ref="K49:M49"/>
    <mergeCell ref="K50:M50"/>
    <mergeCell ref="G51:I51"/>
  </mergeCells>
  <conditionalFormatting sqref="B9:D39 F9:F39">
    <cfRule type="expression" dxfId="1" priority="1" stopIfTrue="1">
      <formula>AND($E9&lt;=$M$9,$O9&gt;0,$E9&gt;0,$D9&lt;&gt;"LL",$D9&lt;&gt;"Alt")</formula>
    </cfRule>
  </conditionalFormatting>
  <conditionalFormatting sqref="E9 E11 E13 E15 E17 E19 E21 E23 E25 E27 E29 E31 E33 E35 E37 E39">
    <cfRule type="expression" dxfId="0" priority="2" stopIfTrue="1">
      <formula>AND($E9&lt;=$M$9,$E9&gt;0,$O9&gt;0,$D9&lt;&gt;"LL",$D9&lt;&gt;"Alt")</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Oviedo Benjamín F (16)</vt:lpstr>
      <vt:lpstr>Oviedo Benjamín M (16)</vt:lpstr>
      <vt:lpstr>Oviedo Alevín F (16)</vt:lpstr>
      <vt:lpstr>Oviedo Alevín M (16)</vt:lpstr>
      <vt:lpstr>Oviedo Infantil F (16)</vt:lpstr>
      <vt:lpstr>Oviedo Infantil M (32)</vt:lpstr>
      <vt:lpstr>Oviedo Cadete F (16)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Pelayo Lopez Molina</dc:creator>
  <cp:lastModifiedBy>SARA RODRIGUEZ CUETO</cp:lastModifiedBy>
  <cp:lastPrinted>2023-11-10T20:02:40Z</cp:lastPrinted>
  <dcterms:created xsi:type="dcterms:W3CDTF">2022-11-13T16:36:01Z</dcterms:created>
  <dcterms:modified xsi:type="dcterms:W3CDTF">2024-11-18T11:08:16Z</dcterms:modified>
</cp:coreProperties>
</file>