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 tabRatio="938" activeTab="5"/>
  </bookViews>
  <sheets>
    <sheet name="Avilés Benjamín M (8)" sheetId="5" r:id="rId1"/>
    <sheet name="Avilés Alevín M (16)" sheetId="3" r:id="rId2"/>
    <sheet name="Avilés Infantil F (8)" sheetId="4" r:id="rId3"/>
    <sheet name="Avilés Infantil M (16)" sheetId="7" r:id="rId4"/>
    <sheet name="Avilés Cadete M (16)" sheetId="6" r:id="rId5"/>
    <sheet name="Avilés Cadete F (8)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7" l="1"/>
  <c r="A48" i="7"/>
  <c r="F45" i="7"/>
  <c r="F44" i="7"/>
  <c r="F43" i="7"/>
  <c r="F42" i="7"/>
  <c r="D39" i="7"/>
  <c r="C39" i="7"/>
  <c r="B39" i="7"/>
  <c r="G37" i="7"/>
  <c r="D37" i="7"/>
  <c r="C37" i="7"/>
  <c r="B37" i="7"/>
  <c r="H38" i="7" s="1"/>
  <c r="I35" i="7"/>
  <c r="D35" i="7"/>
  <c r="C35" i="7"/>
  <c r="B35" i="7"/>
  <c r="D33" i="7"/>
  <c r="C33" i="7"/>
  <c r="B33" i="7"/>
  <c r="H34" i="7" s="1"/>
  <c r="J36" i="7" s="1"/>
  <c r="K31" i="7"/>
  <c r="D31" i="7"/>
  <c r="C31" i="7"/>
  <c r="B31" i="7"/>
  <c r="G29" i="7"/>
  <c r="D29" i="7"/>
  <c r="C29" i="7"/>
  <c r="B29" i="7"/>
  <c r="H30" i="7" s="1"/>
  <c r="D27" i="7"/>
  <c r="C27" i="7"/>
  <c r="B27" i="7"/>
  <c r="D25" i="7"/>
  <c r="C25" i="7"/>
  <c r="B25" i="7"/>
  <c r="H26" i="7" s="1"/>
  <c r="J28" i="7" s="1"/>
  <c r="L32" i="7" s="1"/>
  <c r="K24" i="7"/>
  <c r="D23" i="7"/>
  <c r="C23" i="7"/>
  <c r="B23" i="7"/>
  <c r="G21" i="7"/>
  <c r="D21" i="7"/>
  <c r="C21" i="7"/>
  <c r="B21" i="7"/>
  <c r="H22" i="7" s="1"/>
  <c r="I19" i="7"/>
  <c r="D19" i="7"/>
  <c r="C19" i="7"/>
  <c r="B19" i="7"/>
  <c r="H18" i="7"/>
  <c r="J20" i="7" s="1"/>
  <c r="D17" i="7"/>
  <c r="C17" i="7"/>
  <c r="B17" i="7"/>
  <c r="D15" i="7"/>
  <c r="C15" i="7"/>
  <c r="B15" i="7"/>
  <c r="H14" i="7"/>
  <c r="G13" i="7"/>
  <c r="D13" i="7"/>
  <c r="C13" i="7"/>
  <c r="B13" i="7"/>
  <c r="D11" i="7"/>
  <c r="C11" i="7"/>
  <c r="B11" i="7"/>
  <c r="H10" i="7"/>
  <c r="J12" i="7" s="1"/>
  <c r="L16" i="7" s="1"/>
  <c r="M9" i="7"/>
  <c r="D9" i="7"/>
  <c r="C9" i="7"/>
  <c r="B9" i="7"/>
  <c r="F7" i="7"/>
  <c r="A49" i="6"/>
  <c r="A48" i="6"/>
  <c r="F45" i="6"/>
  <c r="F44" i="6"/>
  <c r="F43" i="6"/>
  <c r="F42" i="6"/>
  <c r="D39" i="6"/>
  <c r="C39" i="6"/>
  <c r="B39" i="6"/>
  <c r="G37" i="6"/>
  <c r="D37" i="6"/>
  <c r="C37" i="6"/>
  <c r="B37" i="6"/>
  <c r="H38" i="6" s="1"/>
  <c r="I35" i="6"/>
  <c r="D35" i="6"/>
  <c r="C35" i="6"/>
  <c r="B35" i="6"/>
  <c r="H34" i="6"/>
  <c r="J36" i="6" s="1"/>
  <c r="D33" i="6"/>
  <c r="C33" i="6"/>
  <c r="B33" i="6"/>
  <c r="K31" i="6"/>
  <c r="D31" i="6"/>
  <c r="C31" i="6"/>
  <c r="B31" i="6"/>
  <c r="G29" i="6"/>
  <c r="D29" i="6"/>
  <c r="C29" i="6"/>
  <c r="B29" i="6"/>
  <c r="H30" i="6" s="1"/>
  <c r="D27" i="6"/>
  <c r="C27" i="6"/>
  <c r="B27" i="6"/>
  <c r="D25" i="6"/>
  <c r="C25" i="6"/>
  <c r="B25" i="6"/>
  <c r="H26" i="6" s="1"/>
  <c r="J28" i="6" s="1"/>
  <c r="L32" i="6" s="1"/>
  <c r="K24" i="6"/>
  <c r="D23" i="6"/>
  <c r="C23" i="6"/>
  <c r="B23" i="6"/>
  <c r="H22" i="6"/>
  <c r="G21" i="6"/>
  <c r="D21" i="6"/>
  <c r="C21" i="6"/>
  <c r="B21" i="6"/>
  <c r="J20" i="6"/>
  <c r="I19" i="6"/>
  <c r="D19" i="6"/>
  <c r="C19" i="6"/>
  <c r="B19" i="6"/>
  <c r="H18" i="6"/>
  <c r="D17" i="6"/>
  <c r="C17" i="6"/>
  <c r="B17" i="6"/>
  <c r="D15" i="6"/>
  <c r="C15" i="6"/>
  <c r="B15" i="6"/>
  <c r="H14" i="6"/>
  <c r="G13" i="6"/>
  <c r="D13" i="6"/>
  <c r="C13" i="6"/>
  <c r="B13" i="6"/>
  <c r="D11" i="6"/>
  <c r="C11" i="6"/>
  <c r="B11" i="6"/>
  <c r="H10" i="6"/>
  <c r="J12" i="6" s="1"/>
  <c r="L16" i="6" s="1"/>
  <c r="M9" i="6"/>
  <c r="D9" i="6"/>
  <c r="C9" i="6"/>
  <c r="B9" i="6"/>
  <c r="F7" i="6"/>
  <c r="A31" i="5"/>
  <c r="F28" i="5"/>
  <c r="F27" i="5"/>
  <c r="F26" i="5"/>
  <c r="F25" i="5"/>
  <c r="H21" i="5"/>
  <c r="G20" i="5"/>
  <c r="J19" i="5"/>
  <c r="I18" i="5"/>
  <c r="H17" i="5"/>
  <c r="H13" i="5"/>
  <c r="G12" i="5"/>
  <c r="H9" i="5"/>
  <c r="J11" i="5" s="1"/>
  <c r="K6" i="5"/>
  <c r="F6" i="5"/>
  <c r="A31" i="4"/>
  <c r="F28" i="4"/>
  <c r="F27" i="4"/>
  <c r="F26" i="4"/>
  <c r="F25" i="4"/>
  <c r="H21" i="4"/>
  <c r="G20" i="4"/>
  <c r="I18" i="4"/>
  <c r="H17" i="4"/>
  <c r="J19" i="4" s="1"/>
  <c r="H13" i="4"/>
  <c r="G12" i="4"/>
  <c r="H9" i="4"/>
  <c r="J11" i="4" s="1"/>
  <c r="K6" i="4"/>
  <c r="F6" i="4"/>
  <c r="A49" i="3"/>
  <c r="A48" i="3"/>
  <c r="F45" i="3"/>
  <c r="F44" i="3"/>
  <c r="F43" i="3"/>
  <c r="F42" i="3"/>
  <c r="D39" i="3"/>
  <c r="C39" i="3"/>
  <c r="B39" i="3"/>
  <c r="G37" i="3"/>
  <c r="D37" i="3"/>
  <c r="C37" i="3"/>
  <c r="B37" i="3"/>
  <c r="H38" i="3" s="1"/>
  <c r="I35" i="3"/>
  <c r="D35" i="3"/>
  <c r="C35" i="3"/>
  <c r="B35" i="3"/>
  <c r="D33" i="3"/>
  <c r="C33" i="3"/>
  <c r="B33" i="3"/>
  <c r="H34" i="3" s="1"/>
  <c r="J36" i="3" s="1"/>
  <c r="K31" i="3"/>
  <c r="D31" i="3"/>
  <c r="C31" i="3"/>
  <c r="B31" i="3"/>
  <c r="H30" i="3"/>
  <c r="G29" i="3"/>
  <c r="D29" i="3"/>
  <c r="C29" i="3"/>
  <c r="B29" i="3"/>
  <c r="D27" i="3"/>
  <c r="C27" i="3"/>
  <c r="B27" i="3"/>
  <c r="H26" i="3"/>
  <c r="J28" i="3" s="1"/>
  <c r="L32" i="3" s="1"/>
  <c r="D25" i="3"/>
  <c r="C25" i="3"/>
  <c r="B25" i="3"/>
  <c r="K24" i="3"/>
  <c r="D23" i="3"/>
  <c r="C23" i="3"/>
  <c r="B23" i="3"/>
  <c r="H22" i="3"/>
  <c r="G21" i="3"/>
  <c r="D21" i="3"/>
  <c r="C21" i="3"/>
  <c r="B21" i="3"/>
  <c r="I19" i="3"/>
  <c r="D19" i="3"/>
  <c r="C19" i="3"/>
  <c r="B19" i="3"/>
  <c r="H18" i="3"/>
  <c r="J20" i="3" s="1"/>
  <c r="D17" i="3"/>
  <c r="C17" i="3"/>
  <c r="B17" i="3"/>
  <c r="D15" i="3"/>
  <c r="C15" i="3"/>
  <c r="B15" i="3"/>
  <c r="H14" i="3"/>
  <c r="G13" i="3"/>
  <c r="D13" i="3"/>
  <c r="C13" i="3"/>
  <c r="B13" i="3"/>
  <c r="D11" i="3"/>
  <c r="C11" i="3"/>
  <c r="B11" i="3"/>
  <c r="M9" i="3"/>
  <c r="D9" i="3"/>
  <c r="C9" i="3"/>
  <c r="B9" i="3"/>
  <c r="H10" i="3" s="1"/>
  <c r="J12" i="3" s="1"/>
  <c r="L16" i="3" s="1"/>
  <c r="F7" i="3"/>
  <c r="A32" i="2"/>
  <c r="F29" i="2"/>
  <c r="F28" i="2"/>
  <c r="F27" i="2"/>
  <c r="F26" i="2"/>
  <c r="H22" i="2"/>
  <c r="G21" i="2"/>
  <c r="J20" i="2"/>
  <c r="I19" i="2"/>
  <c r="H18" i="2"/>
  <c r="H14" i="2"/>
  <c r="G13" i="2"/>
  <c r="J12" i="2"/>
  <c r="H10" i="2"/>
  <c r="K7" i="2"/>
  <c r="F7" i="2"/>
</calcChain>
</file>

<file path=xl/sharedStrings.xml><?xml version="1.0" encoding="utf-8"?>
<sst xmlns="http://schemas.openxmlformats.org/spreadsheetml/2006/main" count="234" uniqueCount="90">
  <si>
    <t xml:space="preserve"> 1º TORNEO ZONAL</t>
  </si>
  <si>
    <t>Semana</t>
  </si>
  <si>
    <t>Territorial</t>
  </si>
  <si>
    <t xml:space="preserve"> AVILÉS</t>
  </si>
  <si>
    <t>Club</t>
  </si>
  <si>
    <t>Premios en metálico</t>
  </si>
  <si>
    <t xml:space="preserve"> Femenino</t>
  </si>
  <si>
    <t>Juez Árbitro</t>
  </si>
  <si>
    <t>Licencia</t>
  </si>
  <si>
    <t>Ranking</t>
  </si>
  <si>
    <t>St</t>
  </si>
  <si>
    <t>CS</t>
  </si>
  <si>
    <t>Semifinales</t>
  </si>
  <si>
    <t>Final</t>
  </si>
  <si>
    <t>v2.0</t>
  </si>
  <si>
    <t>Sorteo fecha/hora</t>
  </si>
  <si>
    <t>#</t>
  </si>
  <si>
    <t>Cabezas  de serie</t>
  </si>
  <si>
    <t>Lucky Losers</t>
  </si>
  <si>
    <t>Reemplaza a</t>
  </si>
  <si>
    <t>Pelota oficial</t>
  </si>
  <si>
    <t>Representante Jugadores</t>
  </si>
  <si>
    <t>Juez Árbitro y Licencia</t>
  </si>
  <si>
    <t>Firma</t>
  </si>
  <si>
    <t>Fecha Finalización</t>
  </si>
  <si>
    <t>Sello del Club Organizador</t>
  </si>
  <si>
    <t>Sello de la Federación Territorial</t>
  </si>
  <si>
    <t xml:space="preserve"> Aviles</t>
  </si>
  <si>
    <t>Masculino</t>
  </si>
  <si>
    <t>Cuartos Final</t>
  </si>
  <si>
    <t>Bye</t>
  </si>
  <si>
    <t>Sara Candamo Ramos</t>
  </si>
  <si>
    <t>Raul Menendez Joyera</t>
  </si>
  <si>
    <t>Chen Jiacheng</t>
  </si>
  <si>
    <t>Guillermo Roel Villabrille</t>
  </si>
  <si>
    <t xml:space="preserve"> Categoría Alevín</t>
  </si>
  <si>
    <t>Pablo Iglesias Ornia</t>
  </si>
  <si>
    <t>Jovino García Gutierrez</t>
  </si>
  <si>
    <t>Nicolás Pavón Vega</t>
  </si>
  <si>
    <t xml:space="preserve"> Categoria Cadete</t>
  </si>
  <si>
    <t>Ana Consuegra García</t>
  </si>
  <si>
    <t>Claudia Aguirre Estevez</t>
  </si>
  <si>
    <t>Hector Nido García</t>
  </si>
  <si>
    <t>Hugo López Álvarez</t>
  </si>
  <si>
    <t>Ángel García Secades</t>
  </si>
  <si>
    <t xml:space="preserve">Bye </t>
  </si>
  <si>
    <t xml:space="preserve"> Categoria Benjamin</t>
  </si>
  <si>
    <t>Martín Trelles Rodríguez</t>
  </si>
  <si>
    <t>Alejandro Álvarez Benito</t>
  </si>
  <si>
    <t>Enol Iglesias Sotura</t>
  </si>
  <si>
    <t>Diego Muñiz Barrio</t>
  </si>
  <si>
    <t>Marco Arrojo Morales</t>
  </si>
  <si>
    <t>Lucas Medrano Del Cid</t>
  </si>
  <si>
    <t>Migue Fernandez Palacio</t>
  </si>
  <si>
    <t>Ángela García López</t>
  </si>
  <si>
    <t>Marina Lebeña Martínex</t>
  </si>
  <si>
    <t>Aroa Martínez Suárez</t>
  </si>
  <si>
    <t>Macarena Rodríguez Menendez</t>
  </si>
  <si>
    <t>Cristina Toyos Mota</t>
  </si>
  <si>
    <t>Femenino</t>
  </si>
  <si>
    <t xml:space="preserve"> Categoria Infantil</t>
  </si>
  <si>
    <t>Clara Rodríguez Menendez</t>
  </si>
  <si>
    <t xml:space="preserve">Laura López González </t>
  </si>
  <si>
    <t xml:space="preserve">Olivia García Martínez </t>
  </si>
  <si>
    <t xml:space="preserve"> Categoría Cadete</t>
  </si>
  <si>
    <t>Mateo García García</t>
  </si>
  <si>
    <t>Lucas Alonso Fernández</t>
  </si>
  <si>
    <t>Juan Sánchez Gutierrez</t>
  </si>
  <si>
    <t>Juan Rodríguez Menendez</t>
  </si>
  <si>
    <t>Marcos Rivadulla Garea</t>
  </si>
  <si>
    <t>Jose Cuervo Dopazo</t>
  </si>
  <si>
    <t>Javier Fernández González</t>
  </si>
  <si>
    <t>Nel Rodríguez González</t>
  </si>
  <si>
    <t>Martín Prieto Álvarez</t>
  </si>
  <si>
    <t>Enzo Arrojo Morales</t>
  </si>
  <si>
    <t>Daniel Oruve Martínez</t>
  </si>
  <si>
    <t>Lucas Martínez Casanova</t>
  </si>
  <si>
    <t>Álvaro Martínez Suárez</t>
  </si>
  <si>
    <t>Martín Vega Luque</t>
  </si>
  <si>
    <t>Pablo Martínez Díaz</t>
  </si>
  <si>
    <t xml:space="preserve"> Categoría Infantil</t>
  </si>
  <si>
    <t>Nel García Barbara</t>
  </si>
  <si>
    <t>Mateo Álvarez Díaz</t>
  </si>
  <si>
    <t>Mario Villar Fernández</t>
  </si>
  <si>
    <t>Álvaro Ayesta Fernández</t>
  </si>
  <si>
    <t>Pedro Alonso Agudo</t>
  </si>
  <si>
    <t xml:space="preserve">Luis Ávila Rodriguez </t>
  </si>
  <si>
    <t>Illan Pérez Fernández</t>
  </si>
  <si>
    <t>Francisco Álvarez García</t>
  </si>
  <si>
    <t>Jaime Fueyo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</si>
</sst>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A]d\-mmm\-yy;@"/>
    <numFmt numFmtId="165" formatCode="h:mm;@"/>
    <numFmt numFmtId="166" formatCode="#,##0\ &quot;€&quot;"/>
  </numFmts>
  <fonts count="18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42"/>
      <name val="Arial"/>
      <family val="2"/>
    </font>
    <font>
      <sz val="10"/>
      <color indexed="9"/>
      <name val="Arial"/>
      <family val="2"/>
    </font>
    <font>
      <sz val="8.5"/>
      <color theme="0"/>
      <name val="Arial"/>
      <family val="2"/>
    </font>
    <font>
      <b/>
      <sz val="8.5"/>
      <color indexed="42"/>
      <name val="Arial"/>
      <family val="2"/>
    </font>
    <font>
      <i/>
      <sz val="8.5"/>
      <name val="Arial"/>
      <family val="2"/>
    </font>
    <font>
      <sz val="7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138">
    <xf numFmtId="0" fontId="0" fillId="0" borderId="0" xfId="0"/>
    <xf numFmtId="0" fontId="4" fillId="2" borderId="0" xfId="1" applyFont="1" applyFill="1" applyAlignment="1" applyProtection="1">
      <alignment horizontal="center" vertical="center"/>
      <protection hidden="1"/>
    </xf>
    <xf numFmtId="49" fontId="4" fillId="2" borderId="0" xfId="1" applyNumberFormat="1" applyFont="1" applyFill="1" applyAlignment="1" applyProtection="1">
      <alignment horizontal="center" vertical="center"/>
      <protection hidden="1"/>
    </xf>
    <xf numFmtId="49" fontId="5" fillId="2" borderId="0" xfId="1" applyNumberFormat="1" applyFont="1" applyFill="1" applyAlignment="1" applyProtection="1">
      <alignment horizontal="right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2" applyNumberFormat="1" applyFont="1" applyBorder="1" applyAlignment="1" applyProtection="1">
      <alignment horizontal="center" vertical="center"/>
      <protection hidden="1"/>
    </xf>
    <xf numFmtId="49" fontId="7" fillId="0" borderId="0" xfId="1" applyNumberFormat="1" applyFont="1" applyAlignment="1" applyProtection="1">
      <alignment horizontal="right" vertical="center"/>
      <protection hidden="1"/>
    </xf>
    <xf numFmtId="49" fontId="4" fillId="2" borderId="0" xfId="1" applyNumberFormat="1" applyFont="1" applyFill="1" applyAlignment="1" applyProtection="1">
      <alignment horizontal="right" vertical="center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49" fontId="6" fillId="0" borderId="1" xfId="1" applyNumberFormat="1" applyFont="1" applyBorder="1" applyAlignment="1" applyProtection="1">
      <alignment horizontal="right" vertical="center"/>
      <protection hidden="1"/>
    </xf>
    <xf numFmtId="0" fontId="8" fillId="2" borderId="0" xfId="3" applyFont="1" applyFill="1" applyAlignment="1" applyProtection="1">
      <alignment horizontal="right" vertical="center"/>
      <protection hidden="1"/>
    </xf>
    <xf numFmtId="0" fontId="8" fillId="2" borderId="0" xfId="3" applyFont="1" applyFill="1" applyAlignment="1" applyProtection="1">
      <alignment horizontal="center" vertical="center"/>
      <protection hidden="1"/>
    </xf>
    <xf numFmtId="0" fontId="9" fillId="2" borderId="0" xfId="3" applyFont="1" applyFill="1" applyAlignment="1" applyProtection="1">
      <alignment horizontal="right" vertical="center"/>
      <protection locked="0"/>
    </xf>
    <xf numFmtId="0" fontId="9" fillId="0" borderId="0" xfId="3" applyFont="1" applyAlignment="1" applyProtection="1">
      <alignment horizontal="right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left" vertical="center"/>
      <protection locked="0"/>
    </xf>
    <xf numFmtId="0" fontId="10" fillId="2" borderId="0" xfId="3" applyFont="1" applyFill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right" vertical="center" shrinkToFi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2" fillId="3" borderId="2" xfId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0" xfId="3" applyFont="1" applyAlignment="1" applyProtection="1">
      <alignment vertical="center"/>
      <protection locked="0"/>
    </xf>
    <xf numFmtId="0" fontId="13" fillId="0" borderId="0" xfId="1" applyFont="1" applyProtection="1">
      <protection hidden="1"/>
    </xf>
    <xf numFmtId="0" fontId="11" fillId="2" borderId="0" xfId="3" applyFont="1" applyFill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right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3" xfId="3" applyFont="1" applyBorder="1" applyAlignment="1" applyProtection="1">
      <alignment vertical="center"/>
      <protection hidden="1"/>
    </xf>
    <xf numFmtId="0" fontId="14" fillId="0" borderId="0" xfId="3" applyFont="1" applyAlignment="1" applyProtection="1">
      <alignment horizontal="center" vertical="center"/>
      <protection hidden="1"/>
    </xf>
    <xf numFmtId="0" fontId="11" fillId="0" borderId="2" xfId="3" applyFont="1" applyBorder="1" applyAlignment="1" applyProtection="1">
      <alignment horizontal="right" vertical="center" shrinkToFit="1"/>
      <protection hidden="1"/>
    </xf>
    <xf numFmtId="0" fontId="11" fillId="0" borderId="2" xfId="3" applyFont="1" applyBorder="1" applyAlignment="1" applyProtection="1">
      <alignment horizontal="center" vertical="center"/>
      <protection hidden="1"/>
    </xf>
    <xf numFmtId="0" fontId="12" fillId="3" borderId="2" xfId="3" applyFont="1" applyFill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vertical="center"/>
      <protection hidden="1"/>
    </xf>
    <xf numFmtId="0" fontId="11" fillId="0" borderId="3" xfId="3" applyFont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vertical="center"/>
      <protection hidden="1"/>
    </xf>
    <xf numFmtId="0" fontId="11" fillId="0" borderId="5" xfId="3" applyFont="1" applyBorder="1" applyAlignment="1" applyProtection="1">
      <alignment horizontal="center" vertical="center"/>
      <protection locked="0"/>
    </xf>
    <xf numFmtId="0" fontId="11" fillId="0" borderId="2" xfId="3" applyFont="1" applyBorder="1" applyAlignment="1" applyProtection="1">
      <alignment vertical="center"/>
      <protection hidden="1"/>
    </xf>
    <xf numFmtId="0" fontId="14" fillId="0" borderId="5" xfId="3" applyFont="1" applyBorder="1" applyAlignment="1" applyProtection="1">
      <alignment horizontal="center" vertical="center"/>
      <protection hidden="1"/>
    </xf>
    <xf numFmtId="0" fontId="11" fillId="0" borderId="6" xfId="3" applyFont="1" applyBorder="1" applyAlignment="1" applyProtection="1">
      <alignment vertical="center"/>
      <protection locked="0"/>
    </xf>
    <xf numFmtId="0" fontId="11" fillId="0" borderId="7" xfId="3" applyFont="1" applyBorder="1" applyAlignment="1" applyProtection="1">
      <alignment horizontal="center" vertical="center"/>
      <protection locked="0"/>
    </xf>
    <xf numFmtId="0" fontId="15" fillId="3" borderId="2" xfId="3" applyFont="1" applyFill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center" vertical="center"/>
      <protection locked="0"/>
    </xf>
    <xf numFmtId="49" fontId="5" fillId="2" borderId="11" xfId="1" applyNumberFormat="1" applyFont="1" applyFill="1" applyBorder="1" applyAlignment="1" applyProtection="1">
      <alignment horizontal="center" vertical="center"/>
      <protection locked="0"/>
    </xf>
    <xf numFmtId="49" fontId="5" fillId="2" borderId="12" xfId="1" applyNumberFormat="1" applyFont="1" applyFill="1" applyBorder="1" applyAlignment="1" applyProtection="1">
      <alignment horizontal="center" vertical="center"/>
      <protection locked="0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0" fontId="8" fillId="4" borderId="17" xfId="1" applyFont="1" applyFill="1" applyBorder="1" applyAlignment="1" applyProtection="1">
      <alignment horizontal="center" vertical="center"/>
      <protection locked="0"/>
    </xf>
    <xf numFmtId="0" fontId="8" fillId="4" borderId="18" xfId="3" applyFont="1" applyFill="1" applyBorder="1" applyAlignment="1" applyProtection="1">
      <alignment vertical="center"/>
      <protection hidden="1"/>
    </xf>
    <xf numFmtId="49" fontId="8" fillId="4" borderId="0" xfId="1" applyNumberFormat="1" applyFont="1" applyFill="1" applyAlignment="1" applyProtection="1">
      <alignment horizontal="center" vertical="center"/>
      <protection locked="0"/>
    </xf>
    <xf numFmtId="0" fontId="8" fillId="4" borderId="20" xfId="1" applyFont="1" applyFill="1" applyBorder="1" applyAlignment="1" applyProtection="1">
      <alignment horizontal="center" vertical="center"/>
      <protection locked="0"/>
    </xf>
    <xf numFmtId="0" fontId="8" fillId="4" borderId="21" xfId="1" applyFont="1" applyFill="1" applyBorder="1" applyAlignment="1" applyProtection="1">
      <alignment vertical="center"/>
      <protection hidden="1"/>
    </xf>
    <xf numFmtId="0" fontId="8" fillId="0" borderId="20" xfId="1" applyFont="1" applyBorder="1" applyAlignment="1" applyProtection="1">
      <alignment horizontal="center" vertical="center"/>
      <protection hidden="1"/>
    </xf>
    <xf numFmtId="0" fontId="8" fillId="0" borderId="21" xfId="1" applyFont="1" applyBorder="1" applyAlignment="1" applyProtection="1">
      <alignment vertical="center"/>
      <protection hidden="1"/>
    </xf>
    <xf numFmtId="0" fontId="8" fillId="0" borderId="24" xfId="1" applyFont="1" applyBorder="1" applyAlignment="1" applyProtection="1">
      <alignment horizontal="center" vertical="center"/>
      <protection hidden="1"/>
    </xf>
    <xf numFmtId="0" fontId="8" fillId="0" borderId="25" xfId="1" applyFont="1" applyBorder="1" applyAlignment="1" applyProtection="1">
      <alignment vertical="center"/>
      <protection hidden="1"/>
    </xf>
    <xf numFmtId="49" fontId="8" fillId="4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Protection="1"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0" fontId="4" fillId="0" borderId="0" xfId="1" applyFont="1" applyAlignment="1" applyProtection="1">
      <alignment horizontal="center" vertical="center"/>
      <protection hidden="1"/>
    </xf>
    <xf numFmtId="49" fontId="5" fillId="0" borderId="0" xfId="1" applyNumberFormat="1" applyFont="1" applyAlignment="1" applyProtection="1">
      <alignment horizontal="right" vertical="center"/>
      <protection hidden="1"/>
    </xf>
    <xf numFmtId="49" fontId="4" fillId="0" borderId="0" xfId="1" applyNumberFormat="1" applyFont="1" applyAlignment="1" applyProtection="1">
      <alignment horizontal="right" vertical="center"/>
      <protection hidden="1"/>
    </xf>
    <xf numFmtId="49" fontId="6" fillId="0" borderId="0" xfId="1" applyNumberFormat="1" applyFont="1" applyAlignment="1" applyProtection="1">
      <alignment horizontal="right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hidden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3" applyFont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 applyProtection="1">
      <alignment horizontal="center" vertical="center" shrinkToFit="1"/>
      <protection hidden="1"/>
    </xf>
    <xf numFmtId="0" fontId="14" fillId="0" borderId="28" xfId="0" applyFont="1" applyBorder="1" applyAlignment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8" fillId="4" borderId="17" xfId="1" applyFont="1" applyFill="1" applyBorder="1" applyAlignment="1" applyProtection="1">
      <alignment horizontal="center" vertical="center"/>
      <protection hidden="1"/>
    </xf>
    <xf numFmtId="0" fontId="8" fillId="4" borderId="20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11" fillId="0" borderId="1" xfId="3" applyFont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166" fontId="6" fillId="0" borderId="1" xfId="1" applyNumberFormat="1" applyFont="1" applyBorder="1" applyAlignment="1" applyProtection="1">
      <alignment horizontal="center" vertical="center"/>
      <protection hidden="1"/>
    </xf>
    <xf numFmtId="49" fontId="4" fillId="2" borderId="8" xfId="1" applyNumberFormat="1" applyFont="1" applyFill="1" applyBorder="1" applyAlignment="1" applyProtection="1">
      <alignment horizontal="center" vertical="center"/>
      <protection locked="0"/>
    </xf>
    <xf numFmtId="49" fontId="4" fillId="2" borderId="9" xfId="1" applyNumberFormat="1" applyFont="1" applyFill="1" applyBorder="1" applyAlignment="1" applyProtection="1">
      <alignment horizontal="center" vertical="center"/>
      <protection locked="0"/>
    </xf>
    <xf numFmtId="49" fontId="4" fillId="2" borderId="10" xfId="1" applyNumberFormat="1" applyFont="1" applyFill="1" applyBorder="1" applyAlignment="1" applyProtection="1">
      <alignment horizontal="center" vertical="center"/>
      <protection locked="0"/>
    </xf>
    <xf numFmtId="49" fontId="5" fillId="2" borderId="8" xfId="1" applyNumberFormat="1" applyFont="1" applyFill="1" applyBorder="1" applyAlignment="1" applyProtection="1">
      <alignment horizontal="center" vertical="center"/>
      <protection locked="0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49" fontId="5" fillId="2" borderId="13" xfId="1" applyNumberFormat="1" applyFont="1" applyFill="1" applyBorder="1" applyAlignment="1" applyProtection="1">
      <alignment horizontal="center" vertical="center"/>
      <protection locked="0"/>
    </xf>
    <xf numFmtId="49" fontId="5" fillId="2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49" fontId="8" fillId="4" borderId="19" xfId="1" applyNumberFormat="1" applyFont="1" applyFill="1" applyBorder="1" applyAlignment="1" applyProtection="1">
      <alignment horizontal="center" vertical="center"/>
      <protection locked="0"/>
    </xf>
    <xf numFmtId="49" fontId="8" fillId="4" borderId="0" xfId="1" applyNumberFormat="1" applyFont="1" applyFill="1" applyAlignment="1" applyProtection="1">
      <alignment horizontal="center" vertical="center"/>
      <protection locked="0"/>
    </xf>
    <xf numFmtId="49" fontId="8" fillId="4" borderId="5" xfId="1" applyNumberFormat="1" applyFont="1" applyFill="1" applyBorder="1" applyAlignment="1" applyProtection="1">
      <alignment horizontal="center" vertical="center"/>
      <protection locked="0"/>
    </xf>
    <xf numFmtId="49" fontId="8" fillId="4" borderId="18" xfId="1" applyNumberFormat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  <protection locked="0"/>
    </xf>
    <xf numFmtId="49" fontId="8" fillId="0" borderId="22" xfId="1" applyNumberFormat="1" applyFont="1" applyBorder="1" applyAlignment="1" applyProtection="1">
      <alignment horizontal="center" vertical="center"/>
      <protection locked="0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23" xfId="1" applyNumberFormat="1" applyFont="1" applyBorder="1" applyAlignment="1" applyProtection="1">
      <alignment horizontal="center" vertical="center"/>
      <protection locked="0"/>
    </xf>
    <xf numFmtId="49" fontId="8" fillId="0" borderId="19" xfId="1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18" xfId="1" applyFont="1" applyBorder="1" applyAlignment="1" applyProtection="1">
      <alignment horizontal="center" vertical="center"/>
      <protection hidden="1"/>
    </xf>
    <xf numFmtId="0" fontId="8" fillId="0" borderId="22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8" fillId="0" borderId="23" xfId="1" applyFont="1" applyBorder="1" applyAlignment="1" applyProtection="1">
      <alignment horizontal="center" vertical="center"/>
      <protection hidden="1"/>
    </xf>
    <xf numFmtId="49" fontId="8" fillId="4" borderId="22" xfId="1" applyNumberFormat="1" applyFont="1" applyFill="1" applyBorder="1" applyAlignment="1" applyProtection="1">
      <alignment horizontal="center" vertical="center"/>
      <protection locked="0"/>
    </xf>
    <xf numFmtId="49" fontId="8" fillId="4" borderId="1" xfId="1" applyNumberFormat="1" applyFont="1" applyFill="1" applyBorder="1" applyAlignment="1" applyProtection="1">
      <alignment horizontal="center" vertical="center"/>
      <protection locked="0"/>
    </xf>
    <xf numFmtId="49" fontId="8" fillId="4" borderId="26" xfId="1" applyNumberFormat="1" applyFont="1" applyFill="1" applyBorder="1" applyAlignment="1" applyProtection="1">
      <alignment horizontal="center" vertical="center"/>
      <protection locked="0"/>
    </xf>
    <xf numFmtId="49" fontId="8" fillId="4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hidden="1"/>
    </xf>
  </cellXfs>
  <cellStyles count="4">
    <cellStyle name="Moneda 2 2" xfId="2"/>
    <cellStyle name="Normal" xfId="0" builtinId="0"/>
    <cellStyle name="Normal 2 2" xfId="1"/>
    <cellStyle name="Normal 3" xfId="3"/>
  </cellStyles>
  <dxfs count="12"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rgb="FFCCFFCC"/>
        </patternFill>
      </fill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32</xdr:row>
      <xdr:rowOff>42716</xdr:rowOff>
    </xdr:from>
    <xdr:to>
      <xdr:col>11</xdr:col>
      <xdr:colOff>514350</xdr:colOff>
      <xdr:row>36</xdr:row>
      <xdr:rowOff>133350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E90D70F9-E0BA-60A0-CE8F-6BCC1719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195866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49</xdr:row>
      <xdr:rowOff>9525</xdr:rowOff>
    </xdr:from>
    <xdr:to>
      <xdr:col>12</xdr:col>
      <xdr:colOff>876300</xdr:colOff>
      <xdr:row>53</xdr:row>
      <xdr:rowOff>100159</xdr:rowOff>
    </xdr:to>
    <xdr:pic>
      <xdr:nvPicPr>
        <xdr:cNvPr id="4" name="Imagen 3" descr="juegos deportivos 24-25">
          <a:extLst>
            <a:ext uri="{FF2B5EF4-FFF2-40B4-BE49-F238E27FC236}">
              <a16:creationId xmlns:a16="http://schemas.microsoft.com/office/drawing/2014/main" xmlns="" id="{5765B53E-BC36-4427-B34C-14FAEB03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53452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32</xdr:row>
      <xdr:rowOff>9525</xdr:rowOff>
    </xdr:from>
    <xdr:to>
      <xdr:col>11</xdr:col>
      <xdr:colOff>514350</xdr:colOff>
      <xdr:row>36</xdr:row>
      <xdr:rowOff>100159</xdr:rowOff>
    </xdr:to>
    <xdr:pic>
      <xdr:nvPicPr>
        <xdr:cNvPr id="4" name="Imagen 3" descr="juegos deportivos 24-25">
          <a:extLst>
            <a:ext uri="{FF2B5EF4-FFF2-40B4-BE49-F238E27FC236}">
              <a16:creationId xmlns:a16="http://schemas.microsoft.com/office/drawing/2014/main" xmlns="" id="{0B6FFF70-C82D-443F-8942-3F5588EF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16267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49</xdr:row>
      <xdr:rowOff>28575</xdr:rowOff>
    </xdr:from>
    <xdr:to>
      <xdr:col>12</xdr:col>
      <xdr:colOff>904875</xdr:colOff>
      <xdr:row>53</xdr:row>
      <xdr:rowOff>119209</xdr:rowOff>
    </xdr:to>
    <xdr:pic>
      <xdr:nvPicPr>
        <xdr:cNvPr id="2" name="Imagen 1" descr="juegos deportivos 24-25">
          <a:extLst>
            <a:ext uri="{FF2B5EF4-FFF2-40B4-BE49-F238E27FC236}">
              <a16:creationId xmlns:a16="http://schemas.microsoft.com/office/drawing/2014/main" xmlns="" id="{71BE2C15-7503-4E3B-BD3F-92E2853D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42022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49</xdr:row>
      <xdr:rowOff>9525</xdr:rowOff>
    </xdr:from>
    <xdr:to>
      <xdr:col>13</xdr:col>
      <xdr:colOff>0</xdr:colOff>
      <xdr:row>53</xdr:row>
      <xdr:rowOff>100159</xdr:rowOff>
    </xdr:to>
    <xdr:pic>
      <xdr:nvPicPr>
        <xdr:cNvPr id="2" name="Imagen 1" descr="juegos deportivos 24-25">
          <a:extLst>
            <a:ext uri="{FF2B5EF4-FFF2-40B4-BE49-F238E27FC236}">
              <a16:creationId xmlns:a16="http://schemas.microsoft.com/office/drawing/2014/main" xmlns="" id="{7D207092-55C6-48A7-9F51-3135C57E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401175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33</xdr:row>
      <xdr:rowOff>38100</xdr:rowOff>
    </xdr:from>
    <xdr:to>
      <xdr:col>12</xdr:col>
      <xdr:colOff>9525</xdr:colOff>
      <xdr:row>37</xdr:row>
      <xdr:rowOff>128734</xdr:rowOff>
    </xdr:to>
    <xdr:pic>
      <xdr:nvPicPr>
        <xdr:cNvPr id="3" name="Imagen 2" descr="juegos deportivos 24-25">
          <a:extLst>
            <a:ext uri="{FF2B5EF4-FFF2-40B4-BE49-F238E27FC236}">
              <a16:creationId xmlns:a16="http://schemas.microsoft.com/office/drawing/2014/main" xmlns="" id="{4897B400-7621-439C-8189-54A884FE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515100"/>
          <a:ext cx="4362450" cy="852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7" workbookViewId="0">
      <selection activeCell="F22" sqref="F22"/>
    </sheetView>
  </sheetViews>
  <sheetFormatPr baseColWidth="10" defaultRowHeight="15" x14ac:dyDescent="0.25"/>
  <cols>
    <col min="1" max="1" width="2.7109375" bestFit="1" customWidth="1"/>
    <col min="2" max="2" width="7.5703125" customWidth="1"/>
    <col min="3" max="3" width="5.28515625" bestFit="1" customWidth="1"/>
    <col min="4" max="4" width="4" customWidth="1"/>
    <col min="5" max="5" width="2.85546875" bestFit="1" customWidth="1"/>
    <col min="6" max="6" width="26.7109375" customWidth="1"/>
    <col min="7" max="7" width="11.85546875" customWidth="1"/>
    <col min="8" max="8" width="0" hidden="1" customWidth="1"/>
    <col min="9" max="9" width="10" customWidth="1"/>
    <col min="10" max="10" width="0" hidden="1" customWidth="1"/>
    <col min="11" max="11" width="10.42578125" customWidth="1"/>
    <col min="12" max="12" width="7.85546875" customWidth="1"/>
  </cols>
  <sheetData>
    <row r="1" spans="1:12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25">
      <c r="A2" s="99" t="s">
        <v>1</v>
      </c>
      <c r="B2" s="99"/>
      <c r="C2" s="99"/>
      <c r="D2" s="99"/>
      <c r="E2" s="99"/>
      <c r="F2" s="1" t="s">
        <v>2</v>
      </c>
      <c r="G2" s="1" t="s">
        <v>3</v>
      </c>
      <c r="H2" s="1"/>
      <c r="I2" s="2"/>
      <c r="J2" s="2"/>
      <c r="K2" s="1" t="s">
        <v>4</v>
      </c>
      <c r="L2" s="3"/>
    </row>
    <row r="3" spans="1:12" x14ac:dyDescent="0.25">
      <c r="A3" s="100"/>
      <c r="B3" s="100"/>
      <c r="C3" s="100"/>
      <c r="D3" s="100"/>
      <c r="E3" s="100"/>
      <c r="F3" s="4"/>
      <c r="G3" s="5"/>
      <c r="H3" s="4"/>
      <c r="I3" s="6"/>
      <c r="J3" s="6"/>
      <c r="K3" s="4"/>
      <c r="L3" s="7"/>
    </row>
    <row r="4" spans="1:12" x14ac:dyDescent="0.25">
      <c r="A4" s="99" t="s">
        <v>5</v>
      </c>
      <c r="B4" s="99"/>
      <c r="C4" s="99"/>
      <c r="D4" s="99"/>
      <c r="E4" s="99"/>
      <c r="F4" s="1" t="s">
        <v>46</v>
      </c>
      <c r="G4" s="2" t="s">
        <v>28</v>
      </c>
      <c r="H4" s="2"/>
      <c r="I4" s="2"/>
      <c r="J4" s="2"/>
      <c r="K4" s="2"/>
      <c r="L4" s="8" t="s">
        <v>7</v>
      </c>
    </row>
    <row r="5" spans="1:12" ht="15.75" thickBot="1" x14ac:dyDescent="0.3">
      <c r="A5" s="101"/>
      <c r="B5" s="101"/>
      <c r="C5" s="101"/>
      <c r="D5" s="101"/>
      <c r="E5" s="101"/>
      <c r="F5" s="9"/>
      <c r="G5" s="9"/>
      <c r="H5" s="9"/>
      <c r="I5" s="10"/>
      <c r="J5" s="10"/>
      <c r="K5" s="9"/>
      <c r="L5" s="11"/>
    </row>
    <row r="6" spans="1:12" x14ac:dyDescent="0.25">
      <c r="A6" s="12"/>
      <c r="B6" s="13" t="s">
        <v>8</v>
      </c>
      <c r="C6" s="13" t="s">
        <v>9</v>
      </c>
      <c r="D6" s="13" t="s">
        <v>10</v>
      </c>
      <c r="E6" s="13" t="s">
        <v>11</v>
      </c>
      <c r="F6" s="13" t="str">
        <f>IF(G5="Femenino","Jugadora","Jugador")</f>
        <v>Jugador</v>
      </c>
      <c r="G6" s="13" t="s">
        <v>12</v>
      </c>
      <c r="H6" s="13"/>
      <c r="I6" s="13" t="s">
        <v>13</v>
      </c>
      <c r="J6" s="13"/>
      <c r="K6" s="13" t="str">
        <f>IF(G5="Femenino","Campeona","Campeón")</f>
        <v>Campeón</v>
      </c>
      <c r="L6" s="13"/>
    </row>
    <row r="7" spans="1:12" x14ac:dyDescent="0.25">
      <c r="A7" s="14"/>
      <c r="B7" s="15"/>
      <c r="C7" s="16"/>
      <c r="D7" s="16"/>
      <c r="E7" s="16"/>
      <c r="F7" s="17"/>
      <c r="G7" s="16"/>
      <c r="H7" s="16"/>
      <c r="I7" s="16"/>
      <c r="J7" s="16"/>
      <c r="K7" s="16"/>
      <c r="L7" s="16"/>
    </row>
    <row r="8" spans="1:12" x14ac:dyDescent="0.25">
      <c r="A8" s="18">
        <v>1</v>
      </c>
      <c r="B8" s="19"/>
      <c r="C8" s="20"/>
      <c r="D8" s="20"/>
      <c r="E8" s="21"/>
      <c r="F8" s="22" t="s">
        <v>47</v>
      </c>
      <c r="G8" s="23"/>
      <c r="H8" s="23"/>
      <c r="I8" s="23"/>
      <c r="J8" s="23"/>
      <c r="K8" s="23"/>
      <c r="L8" s="24"/>
    </row>
    <row r="9" spans="1:12" x14ac:dyDescent="0.25">
      <c r="A9" s="25"/>
      <c r="B9" s="26"/>
      <c r="C9" s="27"/>
      <c r="D9" s="27"/>
      <c r="E9" s="28"/>
      <c r="F9" s="29"/>
      <c r="G9" s="23"/>
      <c r="H9" s="30">
        <f>IF(G9=N8,B8,B10)</f>
        <v>0</v>
      </c>
      <c r="I9" s="28"/>
      <c r="J9" s="28"/>
      <c r="K9" s="28"/>
      <c r="L9" s="28"/>
    </row>
    <row r="10" spans="1:12" x14ac:dyDescent="0.25">
      <c r="A10" s="25">
        <v>2</v>
      </c>
      <c r="B10" s="31"/>
      <c r="C10" s="32"/>
      <c r="D10" s="32"/>
      <c r="E10" s="33"/>
      <c r="F10" s="34" t="s">
        <v>30</v>
      </c>
      <c r="G10" s="35"/>
      <c r="H10" s="30"/>
      <c r="I10" s="28"/>
      <c r="J10" s="28"/>
      <c r="K10" s="28"/>
      <c r="L10" s="28"/>
    </row>
    <row r="11" spans="1:12" x14ac:dyDescent="0.25">
      <c r="A11" s="25"/>
      <c r="B11" s="26"/>
      <c r="C11" s="27"/>
      <c r="D11" s="27"/>
      <c r="E11" s="36"/>
      <c r="F11" s="37"/>
      <c r="G11" s="38"/>
      <c r="H11" s="30"/>
      <c r="I11" s="23"/>
      <c r="J11" s="30">
        <f>IF(I11=G9,H9,H13)</f>
        <v>0</v>
      </c>
      <c r="K11" s="28"/>
      <c r="L11" s="28"/>
    </row>
    <row r="12" spans="1:12" x14ac:dyDescent="0.25">
      <c r="A12" s="18">
        <v>3</v>
      </c>
      <c r="B12" s="31"/>
      <c r="C12" s="32"/>
      <c r="D12" s="32"/>
      <c r="E12" s="33"/>
      <c r="F12" s="39" t="s">
        <v>48</v>
      </c>
      <c r="G12" s="40">
        <f>G9</f>
        <v>0</v>
      </c>
      <c r="H12" s="30"/>
      <c r="I12" s="35"/>
      <c r="J12" s="30"/>
      <c r="K12" s="28"/>
      <c r="L12" s="28"/>
    </row>
    <row r="13" spans="1:12" x14ac:dyDescent="0.25">
      <c r="A13" s="25"/>
      <c r="B13" s="26"/>
      <c r="C13" s="27"/>
      <c r="D13" s="27"/>
      <c r="E13" s="36"/>
      <c r="F13" s="29"/>
      <c r="G13" s="41"/>
      <c r="H13" s="30">
        <f>IF(G13=N12,B12,B14)</f>
        <v>0</v>
      </c>
      <c r="I13" s="38"/>
      <c r="J13" s="30"/>
      <c r="K13" s="28"/>
      <c r="L13" s="28"/>
    </row>
    <row r="14" spans="1:12" x14ac:dyDescent="0.25">
      <c r="A14" s="25">
        <v>4</v>
      </c>
      <c r="B14" s="31"/>
      <c r="C14" s="32"/>
      <c r="D14" s="32"/>
      <c r="E14" s="33"/>
      <c r="F14" s="34" t="s">
        <v>49</v>
      </c>
      <c r="G14" s="28"/>
      <c r="H14" s="30"/>
      <c r="I14" s="38"/>
      <c r="J14" s="30"/>
      <c r="K14" s="28"/>
      <c r="L14" s="28"/>
    </row>
    <row r="15" spans="1:12" x14ac:dyDescent="0.25">
      <c r="A15" s="25"/>
      <c r="B15" s="26"/>
      <c r="C15" s="27"/>
      <c r="D15" s="27"/>
      <c r="E15" s="28"/>
      <c r="F15" s="37"/>
      <c r="G15" s="28"/>
      <c r="H15" s="30"/>
      <c r="I15" s="38"/>
      <c r="J15" s="30"/>
      <c r="K15" s="23"/>
      <c r="L15" s="30"/>
    </row>
    <row r="16" spans="1:12" x14ac:dyDescent="0.25">
      <c r="A16" s="25">
        <v>5</v>
      </c>
      <c r="B16" s="31"/>
      <c r="C16" s="32"/>
      <c r="D16" s="32"/>
      <c r="E16" s="33"/>
      <c r="F16" s="39" t="s">
        <v>50</v>
      </c>
      <c r="G16" s="28"/>
      <c r="H16" s="30"/>
      <c r="I16" s="38"/>
      <c r="J16" s="30"/>
      <c r="K16" s="42"/>
      <c r="L16" s="28"/>
    </row>
    <row r="17" spans="1:12" x14ac:dyDescent="0.25">
      <c r="A17" s="25"/>
      <c r="B17" s="26"/>
      <c r="C17" s="27"/>
      <c r="D17" s="27"/>
      <c r="E17" s="28"/>
      <c r="F17" s="29"/>
      <c r="G17" s="23"/>
      <c r="H17" s="30">
        <f>IF(G17=N16,B16,B18)</f>
        <v>0</v>
      </c>
      <c r="I17" s="38"/>
      <c r="J17" s="30"/>
      <c r="K17" s="28"/>
      <c r="L17" s="28"/>
    </row>
    <row r="18" spans="1:12" x14ac:dyDescent="0.25">
      <c r="A18" s="18">
        <v>6</v>
      </c>
      <c r="B18" s="31"/>
      <c r="C18" s="32"/>
      <c r="D18" s="32"/>
      <c r="E18" s="33"/>
      <c r="F18" s="34" t="s">
        <v>51</v>
      </c>
      <c r="G18" s="35"/>
      <c r="H18" s="30"/>
      <c r="I18" s="40">
        <f>I11</f>
        <v>0</v>
      </c>
      <c r="J18" s="30"/>
      <c r="K18" s="28"/>
      <c r="L18" s="28"/>
    </row>
    <row r="19" spans="1:12" x14ac:dyDescent="0.25">
      <c r="A19" s="25"/>
      <c r="B19" s="26"/>
      <c r="C19" s="27"/>
      <c r="D19" s="27"/>
      <c r="E19" s="36"/>
      <c r="F19" s="37"/>
      <c r="G19" s="38"/>
      <c r="H19" s="30"/>
      <c r="I19" s="41"/>
      <c r="J19" s="30">
        <f>IF(I19=G17,H17,H21)</f>
        <v>0</v>
      </c>
      <c r="K19" s="28"/>
      <c r="L19" s="28"/>
    </row>
    <row r="20" spans="1:12" x14ac:dyDescent="0.25">
      <c r="A20" s="25">
        <v>7</v>
      </c>
      <c r="B20" s="31"/>
      <c r="C20" s="32"/>
      <c r="D20" s="32"/>
      <c r="E20" s="33"/>
      <c r="F20" s="39" t="s">
        <v>52</v>
      </c>
      <c r="G20" s="40">
        <f>G17</f>
        <v>0</v>
      </c>
      <c r="H20" s="30"/>
      <c r="I20" s="28"/>
      <c r="J20" s="28"/>
      <c r="K20" s="28"/>
      <c r="L20" s="28"/>
    </row>
    <row r="21" spans="1:12" x14ac:dyDescent="0.25">
      <c r="A21" s="25"/>
      <c r="B21" s="26"/>
      <c r="C21" s="27"/>
      <c r="D21" s="27"/>
      <c r="E21" s="36"/>
      <c r="F21" s="29"/>
      <c r="G21" s="41"/>
      <c r="H21" s="30">
        <f>IF(G21=N20,B20,B22)</f>
        <v>0</v>
      </c>
      <c r="I21" s="28"/>
      <c r="J21" s="28"/>
      <c r="K21" s="28"/>
      <c r="L21" s="28"/>
    </row>
    <row r="22" spans="1:12" x14ac:dyDescent="0.25">
      <c r="A22" s="18">
        <v>8</v>
      </c>
      <c r="B22" s="31"/>
      <c r="C22" s="32"/>
      <c r="D22" s="32"/>
      <c r="E22" s="43"/>
      <c r="F22" s="34" t="s">
        <v>53</v>
      </c>
      <c r="G22" s="28"/>
      <c r="H22" s="28"/>
      <c r="I22" s="28"/>
      <c r="J22" s="28"/>
      <c r="K22" s="28"/>
      <c r="L22" s="28"/>
    </row>
    <row r="23" spans="1:12" ht="15.75" thickBot="1" x14ac:dyDescent="0.3">
      <c r="A23" s="97" t="s">
        <v>14</v>
      </c>
      <c r="B23" s="97"/>
      <c r="C23" s="28"/>
      <c r="D23" s="28"/>
      <c r="E23" s="36"/>
      <c r="F23" s="23"/>
      <c r="G23" s="28"/>
      <c r="H23" s="28"/>
      <c r="I23" s="28"/>
      <c r="J23" s="28"/>
      <c r="K23" s="44"/>
      <c r="L23" s="45"/>
    </row>
    <row r="24" spans="1:12" x14ac:dyDescent="0.25">
      <c r="A24" s="102" t="s">
        <v>15</v>
      </c>
      <c r="B24" s="103"/>
      <c r="C24" s="103"/>
      <c r="D24" s="104"/>
      <c r="E24" s="46" t="s">
        <v>16</v>
      </c>
      <c r="F24" s="47" t="s">
        <v>17</v>
      </c>
      <c r="G24" s="105" t="s">
        <v>18</v>
      </c>
      <c r="H24" s="106"/>
      <c r="I24" s="107"/>
      <c r="J24" s="48"/>
      <c r="K24" s="106" t="s">
        <v>19</v>
      </c>
      <c r="L24" s="108"/>
    </row>
    <row r="25" spans="1:12" ht="15.75" thickBot="1" x14ac:dyDescent="0.3">
      <c r="A25" s="109"/>
      <c r="B25" s="110"/>
      <c r="C25" s="110"/>
      <c r="D25" s="111"/>
      <c r="E25" s="49">
        <v>1</v>
      </c>
      <c r="F25" s="50" t="str">
        <f>F8</f>
        <v>Martín Trelles Rodríguez</v>
      </c>
      <c r="G25" s="112"/>
      <c r="H25" s="113"/>
      <c r="I25" s="114"/>
      <c r="J25" s="51"/>
      <c r="K25" s="113"/>
      <c r="L25" s="115"/>
    </row>
    <row r="26" spans="1:12" x14ac:dyDescent="0.25">
      <c r="A26" s="116" t="s">
        <v>20</v>
      </c>
      <c r="B26" s="117"/>
      <c r="C26" s="117"/>
      <c r="D26" s="118"/>
      <c r="E26" s="52">
        <v>2</v>
      </c>
      <c r="F26" s="53" t="str">
        <f>F22</f>
        <v>Migue Fernandez Palacio</v>
      </c>
      <c r="G26" s="112"/>
      <c r="H26" s="113"/>
      <c r="I26" s="114"/>
      <c r="J26" s="51"/>
      <c r="K26" s="113"/>
      <c r="L26" s="115"/>
    </row>
    <row r="27" spans="1:12" ht="15.75" thickBot="1" x14ac:dyDescent="0.3">
      <c r="A27" s="119"/>
      <c r="B27" s="120"/>
      <c r="C27" s="120"/>
      <c r="D27" s="121"/>
      <c r="E27" s="52">
        <v>3</v>
      </c>
      <c r="F27" s="53" t="str">
        <f>IF($E$13=3,$F$13,IF($E$19=3,$F$19,""))</f>
        <v/>
      </c>
      <c r="G27" s="112"/>
      <c r="H27" s="113"/>
      <c r="I27" s="114"/>
      <c r="J27" s="51"/>
      <c r="K27" s="113"/>
      <c r="L27" s="115"/>
    </row>
    <row r="28" spans="1:12" x14ac:dyDescent="0.25">
      <c r="A28" s="102" t="s">
        <v>21</v>
      </c>
      <c r="B28" s="103"/>
      <c r="C28" s="103"/>
      <c r="D28" s="104"/>
      <c r="E28" s="52">
        <v>4</v>
      </c>
      <c r="F28" s="53" t="str">
        <f>IF($E$13=4,$F$13,IF($E$19=4,$F$19,""))</f>
        <v/>
      </c>
      <c r="G28" s="112"/>
      <c r="H28" s="113"/>
      <c r="I28" s="114"/>
      <c r="J28" s="51"/>
      <c r="K28" s="113"/>
      <c r="L28" s="115"/>
    </row>
    <row r="29" spans="1:12" ht="15.75" thickBot="1" x14ac:dyDescent="0.3">
      <c r="A29" s="122"/>
      <c r="B29" s="123"/>
      <c r="C29" s="123"/>
      <c r="D29" s="124"/>
      <c r="E29" s="54"/>
      <c r="F29" s="55"/>
      <c r="G29" s="112"/>
      <c r="H29" s="113"/>
      <c r="I29" s="114"/>
      <c r="J29" s="51"/>
      <c r="K29" s="113"/>
      <c r="L29" s="115"/>
    </row>
    <row r="30" spans="1:12" x14ac:dyDescent="0.25">
      <c r="A30" s="102" t="s">
        <v>22</v>
      </c>
      <c r="B30" s="103"/>
      <c r="C30" s="103"/>
      <c r="D30" s="104"/>
      <c r="E30" s="54"/>
      <c r="F30" s="55"/>
      <c r="G30" s="112"/>
      <c r="H30" s="113"/>
      <c r="I30" s="114"/>
      <c r="J30" s="51"/>
      <c r="K30" s="113"/>
      <c r="L30" s="115"/>
    </row>
    <row r="31" spans="1:12" x14ac:dyDescent="0.25">
      <c r="A31" s="125">
        <f>L5</f>
        <v>0</v>
      </c>
      <c r="B31" s="126"/>
      <c r="C31" s="126"/>
      <c r="D31" s="127"/>
      <c r="E31" s="54"/>
      <c r="F31" s="55"/>
      <c r="G31" s="112"/>
      <c r="H31" s="113"/>
      <c r="I31" s="114"/>
      <c r="J31" s="51"/>
      <c r="K31" s="113"/>
      <c r="L31" s="115"/>
    </row>
    <row r="32" spans="1:12" ht="15.75" thickBot="1" x14ac:dyDescent="0.3">
      <c r="A32" s="128"/>
      <c r="B32" s="129"/>
      <c r="C32" s="129"/>
      <c r="D32" s="130"/>
      <c r="E32" s="56"/>
      <c r="F32" s="57"/>
      <c r="G32" s="131"/>
      <c r="H32" s="132"/>
      <c r="I32" s="133"/>
      <c r="J32" s="58"/>
      <c r="K32" s="132"/>
      <c r="L32" s="134"/>
    </row>
    <row r="33" spans="1:12" x14ac:dyDescent="0.25">
      <c r="A33" s="59"/>
      <c r="B33" s="60" t="s">
        <v>23</v>
      </c>
      <c r="C33" s="59"/>
      <c r="D33" s="59"/>
      <c r="E33" s="59"/>
      <c r="G33" s="61"/>
      <c r="H33" s="61"/>
      <c r="I33" s="62"/>
      <c r="J33" s="62"/>
      <c r="K33" s="135" t="s">
        <v>24</v>
      </c>
      <c r="L33" s="135"/>
    </row>
    <row r="34" spans="1:12" x14ac:dyDescent="0.25">
      <c r="A34" s="59"/>
      <c r="B34" s="59"/>
      <c r="C34" s="59"/>
      <c r="D34" s="59"/>
      <c r="E34" s="59"/>
      <c r="F34" s="63" t="s">
        <v>25</v>
      </c>
      <c r="G34" s="136" t="s">
        <v>26</v>
      </c>
      <c r="H34" s="136"/>
      <c r="I34" s="136"/>
      <c r="J34" s="63"/>
      <c r="K34" s="61"/>
      <c r="L34" s="62"/>
    </row>
  </sheetData>
  <mergeCells count="35">
    <mergeCell ref="A32:D32"/>
    <mergeCell ref="G32:I32"/>
    <mergeCell ref="K32:L32"/>
    <mergeCell ref="K33:L33"/>
    <mergeCell ref="G34:I34"/>
    <mergeCell ref="A30:D30"/>
    <mergeCell ref="G30:I30"/>
    <mergeCell ref="K30:L30"/>
    <mergeCell ref="A31:D31"/>
    <mergeCell ref="G31:I31"/>
    <mergeCell ref="K31:L31"/>
    <mergeCell ref="A28:D28"/>
    <mergeCell ref="G28:I28"/>
    <mergeCell ref="K28:L28"/>
    <mergeCell ref="A29:D29"/>
    <mergeCell ref="G29:I29"/>
    <mergeCell ref="K29:L29"/>
    <mergeCell ref="A26:D26"/>
    <mergeCell ref="G26:I26"/>
    <mergeCell ref="K26:L26"/>
    <mergeCell ref="A27:D27"/>
    <mergeCell ref="G27:I27"/>
    <mergeCell ref="K27:L27"/>
    <mergeCell ref="A24:D24"/>
    <mergeCell ref="G24:I24"/>
    <mergeCell ref="K24:L24"/>
    <mergeCell ref="A25:D25"/>
    <mergeCell ref="G25:I25"/>
    <mergeCell ref="K25:L25"/>
    <mergeCell ref="A23:B23"/>
    <mergeCell ref="A1:L1"/>
    <mergeCell ref="A2:E2"/>
    <mergeCell ref="A3:E3"/>
    <mergeCell ref="A4:E4"/>
    <mergeCell ref="A5:E5"/>
  </mergeCells>
  <conditionalFormatting sqref="B8:D8 F8 B10:D10 F10 B12:D12 F12 B14:D14 F14 B16:D16 F16 B18:D18 F18 B20:D20 F20 B22:D22 F22">
    <cfRule type="expression" dxfId="11" priority="1" stopIfTrue="1">
      <formula>AND($E8&lt;=$L$9,$M8&gt;0,$E8&gt;0,$D8&lt;&gt;"LL",$D8&lt;&gt;"Alt")</formula>
    </cfRule>
  </conditionalFormatting>
  <conditionalFormatting sqref="E8 E10 E12 E14 E16 E18 E20 E22">
    <cfRule type="expression" dxfId="10" priority="2" stopIfTrue="1">
      <formula>AND($E8&lt;=$L$9,$M8&gt;0,$D8&lt;&gt;"LL")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35" workbookViewId="0">
      <selection activeCell="F55" sqref="F55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1" spans="1:13" ht="25.5" x14ac:dyDescent="0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99" t="s">
        <v>1</v>
      </c>
      <c r="B3" s="99"/>
      <c r="C3" s="99"/>
      <c r="D3" s="99"/>
      <c r="E3" s="99"/>
      <c r="F3" s="1" t="s">
        <v>2</v>
      </c>
      <c r="G3" s="1" t="s">
        <v>3</v>
      </c>
      <c r="H3" s="1"/>
      <c r="I3" s="2"/>
      <c r="J3" s="2"/>
      <c r="K3" s="1" t="s">
        <v>4</v>
      </c>
      <c r="L3" s="65"/>
      <c r="M3" s="66"/>
    </row>
    <row r="4" spans="1:13" x14ac:dyDescent="0.25">
      <c r="A4" s="100"/>
      <c r="B4" s="100"/>
      <c r="C4" s="100"/>
      <c r="D4" s="100"/>
      <c r="E4" s="100"/>
      <c r="F4" s="4"/>
      <c r="G4" s="5"/>
      <c r="H4" s="5"/>
      <c r="I4" s="6"/>
      <c r="J4" s="6"/>
      <c r="K4" s="4"/>
      <c r="L4" s="4"/>
      <c r="M4" s="7"/>
    </row>
    <row r="5" spans="1:13" x14ac:dyDescent="0.25">
      <c r="A5" s="99" t="s">
        <v>5</v>
      </c>
      <c r="B5" s="99"/>
      <c r="C5" s="99"/>
      <c r="D5" s="99"/>
      <c r="E5" s="99"/>
      <c r="F5" s="1" t="s">
        <v>35</v>
      </c>
      <c r="G5" s="2" t="s">
        <v>28</v>
      </c>
      <c r="H5" s="2"/>
      <c r="I5" s="2"/>
      <c r="J5" s="2"/>
      <c r="K5" s="8" t="s">
        <v>7</v>
      </c>
      <c r="L5" s="67"/>
      <c r="M5" s="66"/>
    </row>
    <row r="6" spans="1:13" ht="15.75" thickBot="1" x14ac:dyDescent="0.3">
      <c r="A6" s="101"/>
      <c r="B6" s="101"/>
      <c r="C6" s="101"/>
      <c r="D6" s="101"/>
      <c r="E6" s="101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8</v>
      </c>
      <c r="C7" s="13" t="s">
        <v>9</v>
      </c>
      <c r="D7" s="13" t="s">
        <v>10</v>
      </c>
      <c r="E7" s="13" t="s">
        <v>11</v>
      </c>
      <c r="F7" s="13" t="str">
        <f>IF(G6="Femenino","Jugadora","Jugador")</f>
        <v>Jugador</v>
      </c>
      <c r="G7" s="13" t="s">
        <v>29</v>
      </c>
      <c r="H7" s="13"/>
      <c r="I7" s="13" t="s">
        <v>12</v>
      </c>
      <c r="J7" s="13"/>
      <c r="K7" s="13" t="s">
        <v>13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70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30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71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44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38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72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73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30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74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75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76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77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78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79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30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43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97" t="s">
        <v>14</v>
      </c>
      <c r="B40" s="97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2" t="s">
        <v>15</v>
      </c>
      <c r="B41" s="103"/>
      <c r="C41" s="103"/>
      <c r="D41" s="104"/>
      <c r="E41" s="46" t="s">
        <v>16</v>
      </c>
      <c r="F41" s="47" t="s">
        <v>17</v>
      </c>
      <c r="G41" s="105" t="s">
        <v>18</v>
      </c>
      <c r="H41" s="106"/>
      <c r="I41" s="107"/>
      <c r="J41" s="48"/>
      <c r="K41" s="106" t="s">
        <v>19</v>
      </c>
      <c r="L41" s="106"/>
      <c r="M41" s="108"/>
    </row>
    <row r="42" spans="1:13" ht="15.75" thickBot="1" x14ac:dyDescent="0.3">
      <c r="A42" s="109"/>
      <c r="B42" s="110"/>
      <c r="C42" s="110"/>
      <c r="D42" s="111"/>
      <c r="E42" s="94">
        <v>1</v>
      </c>
      <c r="F42" s="50" t="str">
        <f>F9</f>
        <v>Jose Cuervo Dopazo</v>
      </c>
      <c r="G42" s="112"/>
      <c r="H42" s="113"/>
      <c r="I42" s="114"/>
      <c r="J42" s="51"/>
      <c r="K42" s="113"/>
      <c r="L42" s="113"/>
      <c r="M42" s="115"/>
    </row>
    <row r="43" spans="1:13" x14ac:dyDescent="0.25">
      <c r="A43" s="116" t="s">
        <v>20</v>
      </c>
      <c r="B43" s="117"/>
      <c r="C43" s="117"/>
      <c r="D43" s="118"/>
      <c r="E43" s="95">
        <v>2</v>
      </c>
      <c r="F43" s="53" t="str">
        <f>F39</f>
        <v>Hugo López Álvarez</v>
      </c>
      <c r="G43" s="112"/>
      <c r="H43" s="113"/>
      <c r="I43" s="114"/>
      <c r="J43" s="51"/>
      <c r="K43" s="113"/>
      <c r="L43" s="113"/>
      <c r="M43" s="115"/>
    </row>
    <row r="44" spans="1:13" ht="15.75" thickBot="1" x14ac:dyDescent="0.3">
      <c r="A44" s="119"/>
      <c r="B44" s="120"/>
      <c r="C44" s="120"/>
      <c r="D44" s="121"/>
      <c r="E44" s="95">
        <v>3</v>
      </c>
      <c r="F44" s="53" t="str">
        <f>IF($E$17=3,$F$17,IF($E$31=3,$F$31,""))</f>
        <v/>
      </c>
      <c r="G44" s="112"/>
      <c r="H44" s="113"/>
      <c r="I44" s="114"/>
      <c r="J44" s="51"/>
      <c r="K44" s="113"/>
      <c r="L44" s="113"/>
      <c r="M44" s="115"/>
    </row>
    <row r="45" spans="1:13" x14ac:dyDescent="0.25">
      <c r="A45" s="102" t="s">
        <v>21</v>
      </c>
      <c r="B45" s="103"/>
      <c r="C45" s="103"/>
      <c r="D45" s="104"/>
      <c r="E45" s="95">
        <v>4</v>
      </c>
      <c r="F45" s="53" t="str">
        <f>IF($E$17=4,$F$17,IF($E$31=4,$F$31,""))</f>
        <v/>
      </c>
      <c r="G45" s="112"/>
      <c r="H45" s="113"/>
      <c r="I45" s="114"/>
      <c r="J45" s="51"/>
      <c r="K45" s="113"/>
      <c r="L45" s="113"/>
      <c r="M45" s="115"/>
    </row>
    <row r="46" spans="1:13" ht="15.75" thickBot="1" x14ac:dyDescent="0.3">
      <c r="A46" s="122"/>
      <c r="B46" s="123"/>
      <c r="C46" s="123"/>
      <c r="D46" s="124"/>
      <c r="E46" s="54"/>
      <c r="F46" s="55"/>
      <c r="G46" s="112"/>
      <c r="H46" s="113"/>
      <c r="I46" s="114"/>
      <c r="J46" s="51"/>
      <c r="K46" s="113"/>
      <c r="L46" s="113"/>
      <c r="M46" s="115"/>
    </row>
    <row r="47" spans="1:13" x14ac:dyDescent="0.25">
      <c r="A47" s="102" t="s">
        <v>22</v>
      </c>
      <c r="B47" s="103"/>
      <c r="C47" s="103"/>
      <c r="D47" s="104"/>
      <c r="E47" s="54"/>
      <c r="F47" s="55"/>
      <c r="G47" s="112"/>
      <c r="H47" s="113"/>
      <c r="I47" s="114"/>
      <c r="J47" s="51"/>
      <c r="K47" s="113"/>
      <c r="L47" s="113"/>
      <c r="M47" s="115"/>
    </row>
    <row r="48" spans="1:13" x14ac:dyDescent="0.25">
      <c r="A48" s="125">
        <f>K6</f>
        <v>0</v>
      </c>
      <c r="B48" s="126"/>
      <c r="C48" s="126"/>
      <c r="D48" s="127"/>
      <c r="E48" s="54"/>
      <c r="F48" s="55"/>
      <c r="G48" s="112"/>
      <c r="H48" s="113"/>
      <c r="I48" s="114"/>
      <c r="J48" s="51"/>
      <c r="K48" s="113"/>
      <c r="L48" s="113"/>
      <c r="M48" s="115"/>
    </row>
    <row r="49" spans="1:13" ht="15.75" thickBot="1" x14ac:dyDescent="0.3">
      <c r="A49" s="128" t="e">
        <f>(#REF!)</f>
        <v>#REF!</v>
      </c>
      <c r="B49" s="129"/>
      <c r="C49" s="129"/>
      <c r="D49" s="130"/>
      <c r="E49" s="56"/>
      <c r="F49" s="57"/>
      <c r="G49" s="131"/>
      <c r="H49" s="132"/>
      <c r="I49" s="133"/>
      <c r="J49" s="58"/>
      <c r="K49" s="132"/>
      <c r="L49" s="132"/>
      <c r="M49" s="134"/>
    </row>
    <row r="50" spans="1:13" x14ac:dyDescent="0.25">
      <c r="A50" s="59"/>
      <c r="B50" s="60" t="s">
        <v>23</v>
      </c>
      <c r="C50" s="59"/>
      <c r="D50" s="59"/>
      <c r="E50" s="59"/>
      <c r="F50" s="61"/>
      <c r="G50" s="61"/>
      <c r="H50" s="61"/>
      <c r="I50" s="62"/>
      <c r="J50" s="62"/>
      <c r="K50" s="135" t="s">
        <v>24</v>
      </c>
      <c r="L50" s="135"/>
      <c r="M50" s="135"/>
    </row>
    <row r="51" spans="1:13" x14ac:dyDescent="0.25">
      <c r="A51" s="59"/>
      <c r="B51" s="59"/>
      <c r="C51" s="59"/>
      <c r="D51" s="59"/>
      <c r="E51" s="59"/>
      <c r="F51" s="63"/>
      <c r="G51" s="136" t="s">
        <v>26</v>
      </c>
      <c r="H51" s="136"/>
      <c r="I51" s="136"/>
      <c r="J51" s="63"/>
      <c r="K51" s="61"/>
      <c r="L51" s="61"/>
      <c r="M51" s="62"/>
    </row>
    <row r="52" spans="1:13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4" spans="1:13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</row>
    <row r="55" spans="1:13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</sheetData>
  <mergeCells count="36">
    <mergeCell ref="A6:E6"/>
    <mergeCell ref="A1:M1"/>
    <mergeCell ref="A2:M2"/>
    <mergeCell ref="A3:E3"/>
    <mergeCell ref="A4:E4"/>
    <mergeCell ref="A5:E5"/>
    <mergeCell ref="A40:B40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7:D47"/>
    <mergeCell ref="G47:I47"/>
    <mergeCell ref="K47:M47"/>
    <mergeCell ref="A48:D48"/>
    <mergeCell ref="G48:I48"/>
    <mergeCell ref="K48:M48"/>
    <mergeCell ref="A49:D49"/>
    <mergeCell ref="G49:I49"/>
    <mergeCell ref="K49:M49"/>
    <mergeCell ref="K50:M50"/>
    <mergeCell ref="G51:I51"/>
  </mergeCells>
  <conditionalFormatting sqref="B9:D39 F9:F39">
    <cfRule type="expression" dxfId="9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8" priority="2" stopIfTrue="1">
      <formula>AND($E9&lt;=$M$9,$E9&gt;0,$O9&gt;0,$D9&lt;&gt;"LL",$D9&lt;&gt;"Alt")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7" workbookViewId="0">
      <selection activeCell="F33" sqref="F33"/>
    </sheetView>
  </sheetViews>
  <sheetFormatPr baseColWidth="10" defaultRowHeight="15" x14ac:dyDescent="0.25"/>
  <cols>
    <col min="1" max="1" width="2.7109375" bestFit="1" customWidth="1"/>
    <col min="2" max="2" width="7.5703125" customWidth="1"/>
    <col min="3" max="3" width="5.28515625" bestFit="1" customWidth="1"/>
    <col min="4" max="4" width="4" customWidth="1"/>
    <col min="5" max="5" width="2.85546875" bestFit="1" customWidth="1"/>
    <col min="6" max="6" width="26.7109375" customWidth="1"/>
    <col min="7" max="7" width="11.85546875" customWidth="1"/>
    <col min="8" max="8" width="0" hidden="1" customWidth="1"/>
    <col min="9" max="9" width="10" customWidth="1"/>
    <col min="10" max="10" width="0" hidden="1" customWidth="1"/>
    <col min="11" max="11" width="10.42578125" customWidth="1"/>
    <col min="12" max="12" width="7.85546875" customWidth="1"/>
  </cols>
  <sheetData>
    <row r="1" spans="1:12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25">
      <c r="A2" s="99" t="s">
        <v>1</v>
      </c>
      <c r="B2" s="99"/>
      <c r="C2" s="99"/>
      <c r="D2" s="99"/>
      <c r="E2" s="99"/>
      <c r="F2" s="1" t="s">
        <v>2</v>
      </c>
      <c r="G2" s="1" t="s">
        <v>3</v>
      </c>
      <c r="H2" s="1"/>
      <c r="I2" s="2"/>
      <c r="J2" s="2"/>
      <c r="K2" s="1" t="s">
        <v>4</v>
      </c>
      <c r="L2" s="3"/>
    </row>
    <row r="3" spans="1:12" x14ac:dyDescent="0.25">
      <c r="A3" s="100"/>
      <c r="B3" s="100"/>
      <c r="C3" s="100"/>
      <c r="D3" s="100"/>
      <c r="E3" s="100"/>
      <c r="F3" s="4"/>
      <c r="G3" s="5"/>
      <c r="H3" s="4"/>
      <c r="I3" s="6"/>
      <c r="J3" s="6"/>
      <c r="K3" s="4"/>
      <c r="L3" s="7"/>
    </row>
    <row r="4" spans="1:12" x14ac:dyDescent="0.25">
      <c r="A4" s="99" t="s">
        <v>5</v>
      </c>
      <c r="B4" s="99"/>
      <c r="C4" s="99"/>
      <c r="D4" s="99"/>
      <c r="E4" s="99"/>
      <c r="F4" s="1" t="s">
        <v>60</v>
      </c>
      <c r="G4" s="2" t="s">
        <v>59</v>
      </c>
      <c r="H4" s="2"/>
      <c r="I4" s="2"/>
      <c r="J4" s="2"/>
      <c r="K4" s="2"/>
      <c r="L4" s="8" t="s">
        <v>7</v>
      </c>
    </row>
    <row r="5" spans="1:12" ht="15.75" thickBot="1" x14ac:dyDescent="0.3">
      <c r="A5" s="101"/>
      <c r="B5" s="101"/>
      <c r="C5" s="101"/>
      <c r="D5" s="101"/>
      <c r="E5" s="101"/>
      <c r="F5" s="9"/>
      <c r="G5" s="9"/>
      <c r="H5" s="9"/>
      <c r="I5" s="10"/>
      <c r="J5" s="10"/>
      <c r="K5" s="9"/>
      <c r="L5" s="11"/>
    </row>
    <row r="6" spans="1:12" x14ac:dyDescent="0.25">
      <c r="A6" s="12"/>
      <c r="B6" s="13" t="s">
        <v>8</v>
      </c>
      <c r="C6" s="13" t="s">
        <v>9</v>
      </c>
      <c r="D6" s="13" t="s">
        <v>10</v>
      </c>
      <c r="E6" s="13" t="s">
        <v>11</v>
      </c>
      <c r="F6" s="13" t="str">
        <f>IF(G5="Femenino","Jugadora","Jugador")</f>
        <v>Jugador</v>
      </c>
      <c r="G6" s="13" t="s">
        <v>12</v>
      </c>
      <c r="H6" s="13"/>
      <c r="I6" s="13" t="s">
        <v>13</v>
      </c>
      <c r="J6" s="13"/>
      <c r="K6" s="13" t="str">
        <f>IF(G5="Femenino","Campeona","Campeón")</f>
        <v>Campeón</v>
      </c>
      <c r="L6" s="13"/>
    </row>
    <row r="7" spans="1:12" x14ac:dyDescent="0.25">
      <c r="A7" s="14"/>
      <c r="B7" s="15"/>
      <c r="C7" s="16"/>
      <c r="D7" s="16"/>
      <c r="E7" s="16"/>
      <c r="F7" s="17"/>
      <c r="G7" s="16"/>
      <c r="H7" s="16"/>
      <c r="I7" s="16"/>
      <c r="J7" s="16"/>
      <c r="K7" s="16"/>
      <c r="L7" s="16"/>
    </row>
    <row r="8" spans="1:12" x14ac:dyDescent="0.25">
      <c r="A8" s="18">
        <v>1</v>
      </c>
      <c r="B8" s="19"/>
      <c r="C8" s="20"/>
      <c r="D8" s="20"/>
      <c r="E8" s="21"/>
      <c r="F8" s="22" t="s">
        <v>61</v>
      </c>
      <c r="G8" s="23"/>
      <c r="H8" s="23"/>
      <c r="I8" s="23"/>
      <c r="J8" s="23"/>
      <c r="K8" s="23"/>
      <c r="L8" s="24"/>
    </row>
    <row r="9" spans="1:12" x14ac:dyDescent="0.25">
      <c r="A9" s="25"/>
      <c r="B9" s="26"/>
      <c r="C9" s="27"/>
      <c r="D9" s="27"/>
      <c r="E9" s="28"/>
      <c r="F9" s="29"/>
      <c r="G9" s="23"/>
      <c r="H9" s="30">
        <f>IF(G9=N8,B8,B10)</f>
        <v>0</v>
      </c>
      <c r="I9" s="28"/>
      <c r="J9" s="28"/>
      <c r="K9" s="28"/>
      <c r="L9" s="28"/>
    </row>
    <row r="10" spans="1:12" x14ac:dyDescent="0.25">
      <c r="A10" s="25">
        <v>2</v>
      </c>
      <c r="B10" s="31"/>
      <c r="C10" s="32"/>
      <c r="D10" s="32"/>
      <c r="E10" s="33"/>
      <c r="F10" s="34" t="s">
        <v>45</v>
      </c>
      <c r="G10" s="35"/>
      <c r="H10" s="30"/>
      <c r="I10" s="28"/>
      <c r="J10" s="28"/>
      <c r="K10" s="28"/>
      <c r="L10" s="28"/>
    </row>
    <row r="11" spans="1:12" x14ac:dyDescent="0.25">
      <c r="A11" s="25"/>
      <c r="B11" s="26"/>
      <c r="C11" s="27"/>
      <c r="D11" s="27"/>
      <c r="E11" s="36"/>
      <c r="F11" s="37"/>
      <c r="G11" s="38"/>
      <c r="H11" s="30"/>
      <c r="I11" s="23"/>
      <c r="J11" s="30">
        <f>IF(I11=G9,H9,H13)</f>
        <v>0</v>
      </c>
      <c r="K11" s="28"/>
      <c r="L11" s="28"/>
    </row>
    <row r="12" spans="1:12" x14ac:dyDescent="0.25">
      <c r="A12" s="18">
        <v>3</v>
      </c>
      <c r="B12" s="31"/>
      <c r="C12" s="32"/>
      <c r="D12" s="32"/>
      <c r="E12" s="33"/>
      <c r="F12" s="39" t="s">
        <v>62</v>
      </c>
      <c r="G12" s="40">
        <f>G9</f>
        <v>0</v>
      </c>
      <c r="H12" s="30"/>
      <c r="I12" s="35"/>
      <c r="J12" s="30"/>
      <c r="K12" s="28"/>
      <c r="L12" s="28"/>
    </row>
    <row r="13" spans="1:12" x14ac:dyDescent="0.25">
      <c r="A13" s="25"/>
      <c r="B13" s="26"/>
      <c r="C13" s="27"/>
      <c r="D13" s="27"/>
      <c r="E13" s="36"/>
      <c r="F13" s="29"/>
      <c r="G13" s="41"/>
      <c r="H13" s="30">
        <f>IF(G13=N12,B12,B14)</f>
        <v>0</v>
      </c>
      <c r="I13" s="38"/>
      <c r="J13" s="30"/>
      <c r="K13" s="28"/>
      <c r="L13" s="28"/>
    </row>
    <row r="14" spans="1:12" x14ac:dyDescent="0.25">
      <c r="A14" s="25">
        <v>4</v>
      </c>
      <c r="B14" s="31"/>
      <c r="C14" s="32"/>
      <c r="D14" s="32"/>
      <c r="E14" s="33"/>
      <c r="F14" s="34" t="s">
        <v>45</v>
      </c>
      <c r="G14" s="28"/>
      <c r="H14" s="30"/>
      <c r="I14" s="38"/>
      <c r="J14" s="30"/>
      <c r="K14" s="28"/>
      <c r="L14" s="28"/>
    </row>
    <row r="15" spans="1:12" x14ac:dyDescent="0.25">
      <c r="A15" s="25"/>
      <c r="B15" s="26"/>
      <c r="C15" s="27"/>
      <c r="D15" s="27"/>
      <c r="E15" s="28"/>
      <c r="F15" s="37"/>
      <c r="G15" s="28"/>
      <c r="H15" s="30"/>
      <c r="I15" s="38"/>
      <c r="J15" s="30"/>
      <c r="K15" s="23"/>
      <c r="L15" s="30"/>
    </row>
    <row r="16" spans="1:12" x14ac:dyDescent="0.25">
      <c r="A16" s="25">
        <v>5</v>
      </c>
      <c r="B16" s="31"/>
      <c r="C16" s="32"/>
      <c r="D16" s="32"/>
      <c r="E16" s="33"/>
      <c r="F16" s="39" t="s">
        <v>30</v>
      </c>
      <c r="G16" s="28"/>
      <c r="H16" s="30"/>
      <c r="I16" s="38"/>
      <c r="J16" s="30"/>
      <c r="K16" s="42"/>
      <c r="L16" s="28"/>
    </row>
    <row r="17" spans="1:12" x14ac:dyDescent="0.25">
      <c r="A17" s="25"/>
      <c r="B17" s="26"/>
      <c r="C17" s="27"/>
      <c r="D17" s="27"/>
      <c r="E17" s="28"/>
      <c r="F17" s="29"/>
      <c r="G17" s="23"/>
      <c r="H17" s="30">
        <f>IF(G17=N16,B16,B18)</f>
        <v>0</v>
      </c>
      <c r="I17" s="38"/>
      <c r="J17" s="30"/>
      <c r="K17" s="28"/>
      <c r="L17" s="28"/>
    </row>
    <row r="18" spans="1:12" x14ac:dyDescent="0.25">
      <c r="A18" s="18">
        <v>6</v>
      </c>
      <c r="B18" s="31"/>
      <c r="C18" s="32"/>
      <c r="D18" s="32"/>
      <c r="E18" s="33"/>
      <c r="F18" s="34" t="s">
        <v>31</v>
      </c>
      <c r="G18" s="35"/>
      <c r="H18" s="30"/>
      <c r="I18" s="40">
        <f>I11</f>
        <v>0</v>
      </c>
      <c r="J18" s="30"/>
      <c r="K18" s="28"/>
      <c r="L18" s="28"/>
    </row>
    <row r="19" spans="1:12" x14ac:dyDescent="0.25">
      <c r="A19" s="25"/>
      <c r="B19" s="26"/>
      <c r="C19" s="27"/>
      <c r="D19" s="27"/>
      <c r="E19" s="36"/>
      <c r="F19" s="37"/>
      <c r="G19" s="38"/>
      <c r="H19" s="30"/>
      <c r="I19" s="41"/>
      <c r="J19" s="30">
        <f>IF(I19=G17,H17,H21)</f>
        <v>0</v>
      </c>
      <c r="K19" s="28"/>
      <c r="L19" s="28"/>
    </row>
    <row r="20" spans="1:12" x14ac:dyDescent="0.25">
      <c r="A20" s="25">
        <v>7</v>
      </c>
      <c r="B20" s="31"/>
      <c r="C20" s="32"/>
      <c r="D20" s="32"/>
      <c r="E20" s="33"/>
      <c r="F20" s="39" t="s">
        <v>30</v>
      </c>
      <c r="G20" s="40">
        <f>G17</f>
        <v>0</v>
      </c>
      <c r="H20" s="30"/>
      <c r="I20" s="28"/>
      <c r="J20" s="28"/>
      <c r="K20" s="28"/>
      <c r="L20" s="28"/>
    </row>
    <row r="21" spans="1:12" x14ac:dyDescent="0.25">
      <c r="A21" s="25"/>
      <c r="B21" s="26"/>
      <c r="C21" s="27"/>
      <c r="D21" s="27"/>
      <c r="E21" s="36"/>
      <c r="F21" s="29"/>
      <c r="G21" s="41"/>
      <c r="H21" s="30">
        <f>IF(G21=N20,B20,B22)</f>
        <v>0</v>
      </c>
      <c r="I21" s="28"/>
      <c r="J21" s="28"/>
      <c r="K21" s="28"/>
      <c r="L21" s="28"/>
    </row>
    <row r="22" spans="1:12" x14ac:dyDescent="0.25">
      <c r="A22" s="18">
        <v>8</v>
      </c>
      <c r="B22" s="31"/>
      <c r="C22" s="32"/>
      <c r="D22" s="32"/>
      <c r="E22" s="43"/>
      <c r="F22" s="34" t="s">
        <v>63</v>
      </c>
      <c r="G22" s="28"/>
      <c r="H22" s="28"/>
      <c r="I22" s="28"/>
      <c r="J22" s="28"/>
      <c r="K22" s="28"/>
      <c r="L22" s="28"/>
    </row>
    <row r="23" spans="1:12" ht="15.75" thickBot="1" x14ac:dyDescent="0.3">
      <c r="A23" s="97" t="s">
        <v>14</v>
      </c>
      <c r="B23" s="97"/>
      <c r="C23" s="28"/>
      <c r="D23" s="28"/>
      <c r="E23" s="36"/>
      <c r="F23" s="23"/>
      <c r="G23" s="28"/>
      <c r="H23" s="28"/>
      <c r="I23" s="28"/>
      <c r="J23" s="28"/>
      <c r="K23" s="44"/>
      <c r="L23" s="45"/>
    </row>
    <row r="24" spans="1:12" x14ac:dyDescent="0.25">
      <c r="A24" s="102" t="s">
        <v>15</v>
      </c>
      <c r="B24" s="103"/>
      <c r="C24" s="103"/>
      <c r="D24" s="104"/>
      <c r="E24" s="46" t="s">
        <v>16</v>
      </c>
      <c r="F24" s="47" t="s">
        <v>17</v>
      </c>
      <c r="G24" s="105" t="s">
        <v>18</v>
      </c>
      <c r="H24" s="106"/>
      <c r="I24" s="107"/>
      <c r="J24" s="48"/>
      <c r="K24" s="106" t="s">
        <v>19</v>
      </c>
      <c r="L24" s="108"/>
    </row>
    <row r="25" spans="1:12" ht="15.75" thickBot="1" x14ac:dyDescent="0.3">
      <c r="A25" s="109"/>
      <c r="B25" s="110"/>
      <c r="C25" s="110"/>
      <c r="D25" s="111"/>
      <c r="E25" s="49">
        <v>1</v>
      </c>
      <c r="F25" s="50" t="str">
        <f>F8</f>
        <v>Clara Rodríguez Menendez</v>
      </c>
      <c r="G25" s="112"/>
      <c r="H25" s="113"/>
      <c r="I25" s="114"/>
      <c r="J25" s="51"/>
      <c r="K25" s="113"/>
      <c r="L25" s="115"/>
    </row>
    <row r="26" spans="1:12" x14ac:dyDescent="0.25">
      <c r="A26" s="116" t="s">
        <v>20</v>
      </c>
      <c r="B26" s="117"/>
      <c r="C26" s="117"/>
      <c r="D26" s="118"/>
      <c r="E26" s="52">
        <v>2</v>
      </c>
      <c r="F26" s="53" t="str">
        <f>F22</f>
        <v xml:space="preserve">Olivia García Martínez </v>
      </c>
      <c r="G26" s="112"/>
      <c r="H26" s="113"/>
      <c r="I26" s="114"/>
      <c r="J26" s="51"/>
      <c r="K26" s="113"/>
      <c r="L26" s="115"/>
    </row>
    <row r="27" spans="1:12" ht="15.75" thickBot="1" x14ac:dyDescent="0.3">
      <c r="A27" s="119"/>
      <c r="B27" s="120"/>
      <c r="C27" s="120"/>
      <c r="D27" s="121"/>
      <c r="E27" s="52">
        <v>3</v>
      </c>
      <c r="F27" s="53" t="str">
        <f>IF($E$13=3,$F$13,IF($E$19=3,$F$19,""))</f>
        <v/>
      </c>
      <c r="G27" s="112"/>
      <c r="H27" s="113"/>
      <c r="I27" s="114"/>
      <c r="J27" s="51"/>
      <c r="K27" s="113"/>
      <c r="L27" s="115"/>
    </row>
    <row r="28" spans="1:12" x14ac:dyDescent="0.25">
      <c r="A28" s="102" t="s">
        <v>21</v>
      </c>
      <c r="B28" s="103"/>
      <c r="C28" s="103"/>
      <c r="D28" s="104"/>
      <c r="E28" s="52">
        <v>4</v>
      </c>
      <c r="F28" s="53" t="str">
        <f>IF($E$13=4,$F$13,IF($E$19=4,$F$19,""))</f>
        <v/>
      </c>
      <c r="G28" s="112"/>
      <c r="H28" s="113"/>
      <c r="I28" s="114"/>
      <c r="J28" s="51"/>
      <c r="K28" s="113"/>
      <c r="L28" s="115"/>
    </row>
    <row r="29" spans="1:12" ht="15.75" thickBot="1" x14ac:dyDescent="0.3">
      <c r="A29" s="122"/>
      <c r="B29" s="123"/>
      <c r="C29" s="123"/>
      <c r="D29" s="124"/>
      <c r="E29" s="54"/>
      <c r="F29" s="55"/>
      <c r="G29" s="112"/>
      <c r="H29" s="113"/>
      <c r="I29" s="114"/>
      <c r="J29" s="51"/>
      <c r="K29" s="113"/>
      <c r="L29" s="115"/>
    </row>
    <row r="30" spans="1:12" x14ac:dyDescent="0.25">
      <c r="A30" s="102" t="s">
        <v>22</v>
      </c>
      <c r="B30" s="103"/>
      <c r="C30" s="103"/>
      <c r="D30" s="104"/>
      <c r="E30" s="54"/>
      <c r="F30" s="55"/>
      <c r="G30" s="112"/>
      <c r="H30" s="113"/>
      <c r="I30" s="114"/>
      <c r="J30" s="51"/>
      <c r="K30" s="113"/>
      <c r="L30" s="115"/>
    </row>
    <row r="31" spans="1:12" x14ac:dyDescent="0.25">
      <c r="A31" s="125">
        <f>L5</f>
        <v>0</v>
      </c>
      <c r="B31" s="126"/>
      <c r="C31" s="126"/>
      <c r="D31" s="127"/>
      <c r="E31" s="54"/>
      <c r="F31" s="55"/>
      <c r="G31" s="112"/>
      <c r="H31" s="113"/>
      <c r="I31" s="114"/>
      <c r="J31" s="51"/>
      <c r="K31" s="113"/>
      <c r="L31" s="115"/>
    </row>
    <row r="32" spans="1:12" ht="15.75" thickBot="1" x14ac:dyDescent="0.3">
      <c r="A32" s="128"/>
      <c r="B32" s="129"/>
      <c r="C32" s="129"/>
      <c r="D32" s="130"/>
      <c r="E32" s="56"/>
      <c r="F32" s="57"/>
      <c r="G32" s="131"/>
      <c r="H32" s="132"/>
      <c r="I32" s="133"/>
      <c r="J32" s="58"/>
      <c r="K32" s="132"/>
      <c r="L32" s="134"/>
    </row>
    <row r="33" spans="1:12" x14ac:dyDescent="0.25">
      <c r="A33" s="59"/>
      <c r="B33" s="60" t="s">
        <v>23</v>
      </c>
      <c r="C33" s="59"/>
      <c r="D33" s="59"/>
      <c r="E33" s="59"/>
      <c r="F33" s="61"/>
      <c r="G33" s="61"/>
      <c r="H33" s="61"/>
      <c r="I33" s="62"/>
      <c r="J33" s="62"/>
      <c r="K33" s="135" t="s">
        <v>24</v>
      </c>
      <c r="L33" s="135"/>
    </row>
    <row r="34" spans="1:12" x14ac:dyDescent="0.25">
      <c r="A34" s="59"/>
      <c r="B34" s="59"/>
      <c r="C34" s="59"/>
      <c r="D34" s="59"/>
      <c r="E34" s="59"/>
      <c r="F34" s="63" t="s">
        <v>25</v>
      </c>
      <c r="G34" s="136" t="s">
        <v>26</v>
      </c>
      <c r="H34" s="136"/>
      <c r="I34" s="136"/>
      <c r="J34" s="63"/>
      <c r="K34" s="61"/>
      <c r="L34" s="62"/>
    </row>
  </sheetData>
  <mergeCells count="35">
    <mergeCell ref="A32:D32"/>
    <mergeCell ref="G32:I32"/>
    <mergeCell ref="K32:L32"/>
    <mergeCell ref="K33:L33"/>
    <mergeCell ref="G34:I34"/>
    <mergeCell ref="A30:D30"/>
    <mergeCell ref="G30:I30"/>
    <mergeCell ref="K30:L30"/>
    <mergeCell ref="A31:D31"/>
    <mergeCell ref="G31:I31"/>
    <mergeCell ref="K31:L31"/>
    <mergeCell ref="A28:D28"/>
    <mergeCell ref="G28:I28"/>
    <mergeCell ref="K28:L28"/>
    <mergeCell ref="A29:D29"/>
    <mergeCell ref="G29:I29"/>
    <mergeCell ref="K29:L29"/>
    <mergeCell ref="A26:D26"/>
    <mergeCell ref="G26:I26"/>
    <mergeCell ref="K26:L26"/>
    <mergeCell ref="A27:D27"/>
    <mergeCell ref="G27:I27"/>
    <mergeCell ref="K27:L27"/>
    <mergeCell ref="A24:D24"/>
    <mergeCell ref="G24:I24"/>
    <mergeCell ref="K24:L24"/>
    <mergeCell ref="A25:D25"/>
    <mergeCell ref="G25:I25"/>
    <mergeCell ref="K25:L25"/>
    <mergeCell ref="A23:B23"/>
    <mergeCell ref="A1:L1"/>
    <mergeCell ref="A2:E2"/>
    <mergeCell ref="A3:E3"/>
    <mergeCell ref="A4:E4"/>
    <mergeCell ref="A5:E5"/>
  </mergeCells>
  <conditionalFormatting sqref="B8:D8 F8 B10:D10 F10 B12:D12 F12 B14:D14 F14 B16:D16 F16 B18:D18 F18 B20:D20 F20 B22:D22 F22">
    <cfRule type="expression" dxfId="7" priority="1" stopIfTrue="1">
      <formula>AND($E8&lt;=$L$9,$M8&gt;0,$E8&gt;0,$D8&lt;&gt;"LL",$D8&lt;&gt;"Alt")</formula>
    </cfRule>
  </conditionalFormatting>
  <conditionalFormatting sqref="E8 E10 E12 E14 E16 E18 E20 E22">
    <cfRule type="expression" dxfId="6" priority="2" stopIfTrue="1">
      <formula>AND($E8&lt;=$L$9,$M8&gt;0,$D8&lt;&gt;"LL")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33" workbookViewId="0">
      <selection activeCell="F50" sqref="F50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2" spans="1:13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99" t="s">
        <v>1</v>
      </c>
      <c r="B3" s="99"/>
      <c r="C3" s="99"/>
      <c r="D3" s="99"/>
      <c r="E3" s="99"/>
      <c r="F3" s="1" t="s">
        <v>2</v>
      </c>
      <c r="G3" s="1" t="s">
        <v>3</v>
      </c>
      <c r="H3" s="1"/>
      <c r="I3" s="2"/>
      <c r="J3" s="2"/>
      <c r="K3" s="1" t="s">
        <v>4</v>
      </c>
      <c r="L3" s="65"/>
      <c r="M3" s="66"/>
    </row>
    <row r="4" spans="1:13" x14ac:dyDescent="0.25">
      <c r="A4" s="100"/>
      <c r="B4" s="100"/>
      <c r="C4" s="100"/>
      <c r="D4" s="100"/>
      <c r="E4" s="100"/>
      <c r="F4" s="4"/>
      <c r="G4" s="5"/>
      <c r="H4" s="5"/>
      <c r="I4" s="6"/>
      <c r="J4" s="6"/>
      <c r="K4" s="4"/>
      <c r="L4" s="4"/>
      <c r="M4" s="7"/>
    </row>
    <row r="5" spans="1:13" x14ac:dyDescent="0.25">
      <c r="A5" s="99" t="s">
        <v>5</v>
      </c>
      <c r="B5" s="99"/>
      <c r="C5" s="99"/>
      <c r="D5" s="99"/>
      <c r="E5" s="99"/>
      <c r="F5" s="1" t="s">
        <v>80</v>
      </c>
      <c r="G5" s="2" t="s">
        <v>28</v>
      </c>
      <c r="H5" s="2"/>
      <c r="I5" s="2"/>
      <c r="J5" s="2"/>
      <c r="K5" s="8" t="s">
        <v>7</v>
      </c>
      <c r="L5" s="67"/>
      <c r="M5" s="66"/>
    </row>
    <row r="6" spans="1:13" ht="15.75" thickBot="1" x14ac:dyDescent="0.3">
      <c r="A6" s="101"/>
      <c r="B6" s="101"/>
      <c r="C6" s="101"/>
      <c r="D6" s="101"/>
      <c r="E6" s="101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8</v>
      </c>
      <c r="C7" s="13" t="s">
        <v>9</v>
      </c>
      <c r="D7" s="13" t="s">
        <v>10</v>
      </c>
      <c r="E7" s="13" t="s">
        <v>11</v>
      </c>
      <c r="F7" s="13" t="str">
        <f>IF(G6="Femenino","Jugadora","Jugador")</f>
        <v>Jugador</v>
      </c>
      <c r="G7" s="13" t="s">
        <v>29</v>
      </c>
      <c r="H7" s="13"/>
      <c r="I7" s="13" t="s">
        <v>12</v>
      </c>
      <c r="J7" s="13"/>
      <c r="K7" s="13" t="s">
        <v>13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81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30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82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30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83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84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37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30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30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85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86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87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88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89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30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36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97" t="s">
        <v>14</v>
      </c>
      <c r="B40" s="97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2" t="s">
        <v>15</v>
      </c>
      <c r="B41" s="103"/>
      <c r="C41" s="103"/>
      <c r="D41" s="104"/>
      <c r="E41" s="46" t="s">
        <v>16</v>
      </c>
      <c r="F41" s="47" t="s">
        <v>17</v>
      </c>
      <c r="G41" s="105" t="s">
        <v>18</v>
      </c>
      <c r="H41" s="106"/>
      <c r="I41" s="107"/>
      <c r="J41" s="48"/>
      <c r="K41" s="106" t="s">
        <v>19</v>
      </c>
      <c r="L41" s="106"/>
      <c r="M41" s="108"/>
    </row>
    <row r="42" spans="1:13" ht="15.75" thickBot="1" x14ac:dyDescent="0.3">
      <c r="A42" s="109"/>
      <c r="B42" s="110"/>
      <c r="C42" s="110"/>
      <c r="D42" s="111"/>
      <c r="E42" s="94">
        <v>1</v>
      </c>
      <c r="F42" s="50" t="str">
        <f>F9</f>
        <v>Nel García Barbara</v>
      </c>
      <c r="G42" s="112"/>
      <c r="H42" s="113"/>
      <c r="I42" s="114"/>
      <c r="J42" s="51"/>
      <c r="K42" s="113"/>
      <c r="L42" s="113"/>
      <c r="M42" s="115"/>
    </row>
    <row r="43" spans="1:13" x14ac:dyDescent="0.25">
      <c r="A43" s="116" t="s">
        <v>20</v>
      </c>
      <c r="B43" s="117"/>
      <c r="C43" s="117"/>
      <c r="D43" s="118"/>
      <c r="E43" s="95">
        <v>2</v>
      </c>
      <c r="F43" s="53" t="str">
        <f>F39</f>
        <v>Pablo Iglesias Ornia</v>
      </c>
      <c r="G43" s="112"/>
      <c r="H43" s="113"/>
      <c r="I43" s="114"/>
      <c r="J43" s="51"/>
      <c r="K43" s="113"/>
      <c r="L43" s="113"/>
      <c r="M43" s="115"/>
    </row>
    <row r="44" spans="1:13" ht="15.75" thickBot="1" x14ac:dyDescent="0.3">
      <c r="A44" s="119"/>
      <c r="B44" s="120"/>
      <c r="C44" s="120"/>
      <c r="D44" s="121"/>
      <c r="E44" s="95">
        <v>3</v>
      </c>
      <c r="F44" s="53" t="str">
        <f>IF($E$17=3,$F$17,IF($E$31=3,$F$31,""))</f>
        <v/>
      </c>
      <c r="G44" s="112"/>
      <c r="H44" s="113"/>
      <c r="I44" s="114"/>
      <c r="J44" s="51"/>
      <c r="K44" s="113"/>
      <c r="L44" s="113"/>
      <c r="M44" s="115"/>
    </row>
    <row r="45" spans="1:13" x14ac:dyDescent="0.25">
      <c r="A45" s="102" t="s">
        <v>21</v>
      </c>
      <c r="B45" s="103"/>
      <c r="C45" s="103"/>
      <c r="D45" s="104"/>
      <c r="E45" s="95">
        <v>4</v>
      </c>
      <c r="F45" s="53" t="str">
        <f>IF($E$17=4,$F$17,IF($E$31=4,$F$31,""))</f>
        <v/>
      </c>
      <c r="G45" s="112"/>
      <c r="H45" s="113"/>
      <c r="I45" s="114"/>
      <c r="J45" s="51"/>
      <c r="K45" s="113"/>
      <c r="L45" s="113"/>
      <c r="M45" s="115"/>
    </row>
    <row r="46" spans="1:13" ht="15.75" thickBot="1" x14ac:dyDescent="0.3">
      <c r="A46" s="122"/>
      <c r="B46" s="123"/>
      <c r="C46" s="123"/>
      <c r="D46" s="124"/>
      <c r="E46" s="54"/>
      <c r="F46" s="55"/>
      <c r="G46" s="112"/>
      <c r="H46" s="113"/>
      <c r="I46" s="114"/>
      <c r="J46" s="51"/>
      <c r="K46" s="113"/>
      <c r="L46" s="113"/>
      <c r="M46" s="115"/>
    </row>
    <row r="47" spans="1:13" x14ac:dyDescent="0.25">
      <c r="A47" s="102" t="s">
        <v>22</v>
      </c>
      <c r="B47" s="103"/>
      <c r="C47" s="103"/>
      <c r="D47" s="104"/>
      <c r="E47" s="54"/>
      <c r="F47" s="55"/>
      <c r="G47" s="112"/>
      <c r="H47" s="113"/>
      <c r="I47" s="114"/>
      <c r="J47" s="51"/>
      <c r="K47" s="113"/>
      <c r="L47" s="113"/>
      <c r="M47" s="115"/>
    </row>
    <row r="48" spans="1:13" x14ac:dyDescent="0.25">
      <c r="A48" s="125">
        <f>K6</f>
        <v>0</v>
      </c>
      <c r="B48" s="126"/>
      <c r="C48" s="126"/>
      <c r="D48" s="127"/>
      <c r="E48" s="54"/>
      <c r="F48" s="55"/>
      <c r="G48" s="112"/>
      <c r="H48" s="113"/>
      <c r="I48" s="114"/>
      <c r="J48" s="51"/>
      <c r="K48" s="113"/>
      <c r="L48" s="113"/>
      <c r="M48" s="115"/>
    </row>
    <row r="49" spans="1:13" ht="15.75" thickBot="1" x14ac:dyDescent="0.3">
      <c r="A49" s="128" t="e">
        <f>(#REF!)</f>
        <v>#REF!</v>
      </c>
      <c r="B49" s="129"/>
      <c r="C49" s="129"/>
      <c r="D49" s="130"/>
      <c r="E49" s="56"/>
      <c r="F49" s="57"/>
      <c r="G49" s="131"/>
      <c r="H49" s="132"/>
      <c r="I49" s="133"/>
      <c r="J49" s="58"/>
      <c r="K49" s="132"/>
      <c r="L49" s="132"/>
      <c r="M49" s="134"/>
    </row>
  </sheetData>
  <mergeCells count="33">
    <mergeCell ref="A40:B40"/>
    <mergeCell ref="A2:M2"/>
    <mergeCell ref="A3:E3"/>
    <mergeCell ref="A4:E4"/>
    <mergeCell ref="A5:E5"/>
    <mergeCell ref="A6:E6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9:D49"/>
    <mergeCell ref="G49:I49"/>
    <mergeCell ref="K49:M49"/>
    <mergeCell ref="A47:D47"/>
    <mergeCell ref="G47:I47"/>
    <mergeCell ref="K47:M47"/>
    <mergeCell ref="A48:D48"/>
    <mergeCell ref="G48:I48"/>
    <mergeCell ref="K48:M48"/>
  </mergeCells>
  <conditionalFormatting sqref="B9:D39 F9:F39">
    <cfRule type="expression" dxfId="5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4" priority="2" stopIfTrue="1">
      <formula>AND($E9&lt;=$M$9,$E9&gt;0,$O9&gt;0,$D9&lt;&gt;"LL",$D9&lt;&gt;"Alt")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opLeftCell="A42" workbookViewId="0">
      <selection activeCell="G50" sqref="G50"/>
    </sheetView>
  </sheetViews>
  <sheetFormatPr baseColWidth="10" defaultRowHeight="15" x14ac:dyDescent="0.25"/>
  <cols>
    <col min="1" max="1" width="2.7109375" bestFit="1" customWidth="1"/>
    <col min="2" max="2" width="7.5703125" bestFit="1" customWidth="1"/>
    <col min="3" max="3" width="5.28515625" customWidth="1"/>
    <col min="4" max="4" width="4" customWidth="1"/>
    <col min="5" max="5" width="2.85546875" customWidth="1"/>
    <col min="6" max="6" width="24.7109375" bestFit="1" customWidth="1"/>
    <col min="7" max="7" width="13.7109375" customWidth="1"/>
    <col min="8" max="8" width="0" hidden="1" customWidth="1"/>
    <col min="9" max="9" width="13.7109375" customWidth="1"/>
    <col min="10" max="10" width="0" hidden="1" customWidth="1"/>
    <col min="11" max="11" width="13.7109375" customWidth="1"/>
    <col min="12" max="12" width="0" hidden="1" customWidth="1"/>
    <col min="13" max="13" width="13.7109375" customWidth="1"/>
  </cols>
  <sheetData>
    <row r="2" spans="1:13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99" t="s">
        <v>1</v>
      </c>
      <c r="B3" s="99"/>
      <c r="C3" s="99"/>
      <c r="D3" s="99"/>
      <c r="E3" s="99"/>
      <c r="F3" s="1" t="s">
        <v>2</v>
      </c>
      <c r="G3" s="1" t="s">
        <v>3</v>
      </c>
      <c r="H3" s="1"/>
      <c r="I3" s="2"/>
      <c r="J3" s="2"/>
      <c r="K3" s="1" t="s">
        <v>4</v>
      </c>
      <c r="L3" s="65"/>
      <c r="M3" s="66"/>
    </row>
    <row r="4" spans="1:13" x14ac:dyDescent="0.25">
      <c r="A4" s="100"/>
      <c r="B4" s="100"/>
      <c r="C4" s="100"/>
      <c r="D4" s="100"/>
      <c r="E4" s="100"/>
      <c r="F4" s="4"/>
      <c r="G4" s="5"/>
      <c r="H4" s="5"/>
      <c r="I4" s="6"/>
      <c r="J4" s="6"/>
      <c r="K4" s="4"/>
      <c r="L4" s="4"/>
      <c r="M4" s="7"/>
    </row>
    <row r="5" spans="1:13" x14ac:dyDescent="0.25">
      <c r="A5" s="99" t="s">
        <v>5</v>
      </c>
      <c r="B5" s="99"/>
      <c r="C5" s="99"/>
      <c r="D5" s="99"/>
      <c r="E5" s="99"/>
      <c r="F5" s="1" t="s">
        <v>64</v>
      </c>
      <c r="G5" s="2" t="s">
        <v>28</v>
      </c>
      <c r="H5" s="2"/>
      <c r="I5" s="2"/>
      <c r="J5" s="2"/>
      <c r="K5" s="8" t="s">
        <v>7</v>
      </c>
      <c r="L5" s="67"/>
      <c r="M5" s="66"/>
    </row>
    <row r="6" spans="1:13" ht="15.75" thickBot="1" x14ac:dyDescent="0.3">
      <c r="A6" s="101"/>
      <c r="B6" s="101"/>
      <c r="C6" s="101"/>
      <c r="D6" s="101"/>
      <c r="E6" s="101"/>
      <c r="F6" s="9"/>
      <c r="G6" s="9"/>
      <c r="H6" s="9"/>
      <c r="I6" s="10"/>
      <c r="J6" s="10"/>
      <c r="K6" s="11"/>
      <c r="L6" s="68"/>
      <c r="M6" s="7"/>
    </row>
    <row r="7" spans="1:13" x14ac:dyDescent="0.25">
      <c r="A7" s="12"/>
      <c r="B7" s="13" t="s">
        <v>8</v>
      </c>
      <c r="C7" s="13" t="s">
        <v>9</v>
      </c>
      <c r="D7" s="13" t="s">
        <v>10</v>
      </c>
      <c r="E7" s="13" t="s">
        <v>11</v>
      </c>
      <c r="F7" s="13" t="str">
        <f>IF(G6="Femenino","Jugadora","Jugador")</f>
        <v>Jugador</v>
      </c>
      <c r="G7" s="13" t="s">
        <v>29</v>
      </c>
      <c r="H7" s="13"/>
      <c r="I7" s="13" t="s">
        <v>12</v>
      </c>
      <c r="J7" s="13"/>
      <c r="K7" s="13" t="s">
        <v>13</v>
      </c>
      <c r="L7" s="69"/>
      <c r="M7" s="69"/>
    </row>
    <row r="8" spans="1:13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  <c r="M8" s="16"/>
    </row>
    <row r="9" spans="1:13" x14ac:dyDescent="0.25">
      <c r="A9" s="70">
        <v>1</v>
      </c>
      <c r="B9" s="19" t="str">
        <f>IF($E9="","",VLOOKUP($E9,#REF!,4,FALSE))</f>
        <v/>
      </c>
      <c r="C9" s="20" t="str">
        <f>IF($E9="","",VLOOKUP($E9,#REF!,9,FALSE))</f>
        <v/>
      </c>
      <c r="D9" s="20" t="str">
        <f>IF($E9="","",VLOOKUP($E9,#REF!,11,FALSE))</f>
        <v/>
      </c>
      <c r="E9" s="21"/>
      <c r="F9" s="22" t="s">
        <v>65</v>
      </c>
      <c r="G9" s="71"/>
      <c r="H9" s="71"/>
      <c r="I9" s="71"/>
      <c r="J9" s="71"/>
      <c r="K9" s="71"/>
      <c r="L9" s="71"/>
      <c r="M9" s="24" t="e">
        <f>#REF!</f>
        <v>#REF!</v>
      </c>
    </row>
    <row r="10" spans="1:13" x14ac:dyDescent="0.25">
      <c r="A10" s="72"/>
      <c r="B10" s="73"/>
      <c r="C10" s="74"/>
      <c r="D10" s="74"/>
      <c r="E10" s="75"/>
      <c r="F10" s="76"/>
      <c r="G10" s="23"/>
      <c r="H10" s="77" t="str">
        <f>IF(G10=P9,B9,B11)</f>
        <v/>
      </c>
      <c r="I10" s="78"/>
      <c r="J10" s="78"/>
      <c r="K10" s="78"/>
      <c r="L10" s="78"/>
      <c r="M10" s="78"/>
    </row>
    <row r="11" spans="1:13" x14ac:dyDescent="0.25">
      <c r="A11" s="72">
        <v>2</v>
      </c>
      <c r="B11" s="19" t="str">
        <f>IF($E11="","",VLOOKUP($E11,#REF!,4,FALSE))</f>
        <v/>
      </c>
      <c r="C11" s="20" t="str">
        <f>IF($E11="","",VLOOKUP($E11,#REF!,9,FALSE))</f>
        <v/>
      </c>
      <c r="D11" s="20" t="str">
        <f>IF($E11="","",VLOOKUP($E11,#REF!,11,FALSE))</f>
        <v/>
      </c>
      <c r="E11" s="21"/>
      <c r="F11" s="79" t="s">
        <v>30</v>
      </c>
      <c r="G11" s="80"/>
      <c r="H11" s="81"/>
      <c r="I11" s="78"/>
      <c r="J11" s="78"/>
      <c r="K11" s="78"/>
      <c r="L11" s="78"/>
      <c r="M11" s="78"/>
    </row>
    <row r="12" spans="1:13" x14ac:dyDescent="0.25">
      <c r="A12" s="72"/>
      <c r="B12" s="73"/>
      <c r="C12" s="74"/>
      <c r="D12" s="74"/>
      <c r="E12" s="82"/>
      <c r="F12" s="83"/>
      <c r="G12" s="84"/>
      <c r="H12" s="81"/>
      <c r="I12" s="23"/>
      <c r="J12" s="85" t="str">
        <f>IF(I12=G10,H10,H14)</f>
        <v/>
      </c>
      <c r="K12" s="78"/>
      <c r="L12" s="78"/>
      <c r="M12" s="78"/>
    </row>
    <row r="13" spans="1:13" x14ac:dyDescent="0.25">
      <c r="A13" s="72">
        <v>3</v>
      </c>
      <c r="B13" s="19" t="str">
        <f>IF($E13="","",VLOOKUP($E13,#REF!,4,FALSE))</f>
        <v/>
      </c>
      <c r="C13" s="20" t="str">
        <f>IF($E13="","",VLOOKUP($E13,#REF!,9,FALSE))</f>
        <v/>
      </c>
      <c r="D13" s="20" t="str">
        <f>IF($E13="","",VLOOKUP($E13,#REF!,11,FALSE))</f>
        <v/>
      </c>
      <c r="E13" s="21"/>
      <c r="F13" s="22" t="s">
        <v>66</v>
      </c>
      <c r="G13" s="86">
        <f>G10</f>
        <v>0</v>
      </c>
      <c r="H13" s="87"/>
      <c r="I13" s="80"/>
      <c r="J13" s="85"/>
      <c r="K13" s="78"/>
      <c r="L13" s="78"/>
      <c r="M13" s="78"/>
    </row>
    <row r="14" spans="1:13" x14ac:dyDescent="0.25">
      <c r="A14" s="72"/>
      <c r="B14" s="73"/>
      <c r="C14" s="74"/>
      <c r="D14" s="74"/>
      <c r="E14" s="82"/>
      <c r="F14" s="76"/>
      <c r="G14" s="41"/>
      <c r="H14" s="88" t="str">
        <f>IF(G14=P13,B13,B15)</f>
        <v/>
      </c>
      <c r="I14" s="84"/>
      <c r="J14" s="85"/>
      <c r="K14" s="78"/>
      <c r="L14" s="78"/>
      <c r="M14" s="78"/>
    </row>
    <row r="15" spans="1:13" x14ac:dyDescent="0.25">
      <c r="A15" s="72">
        <v>4</v>
      </c>
      <c r="B15" s="19" t="str">
        <f>IF($E15="","",VLOOKUP($E15,#REF!,4,FALSE))</f>
        <v/>
      </c>
      <c r="C15" s="20" t="str">
        <f>IF($E15="","",VLOOKUP($E15,#REF!,9,FALSE))</f>
        <v/>
      </c>
      <c r="D15" s="20" t="str">
        <f>IF($E15="","",VLOOKUP($E15,#REF!,11,FALSE))</f>
        <v/>
      </c>
      <c r="E15" s="21"/>
      <c r="F15" s="79" t="s">
        <v>34</v>
      </c>
      <c r="G15" s="78"/>
      <c r="H15" s="81"/>
      <c r="I15" s="84"/>
      <c r="J15" s="85"/>
      <c r="K15" s="78"/>
      <c r="L15" s="78"/>
      <c r="M15" s="78"/>
    </row>
    <row r="16" spans="1:13" x14ac:dyDescent="0.25">
      <c r="A16" s="72"/>
      <c r="B16" s="73"/>
      <c r="C16" s="74"/>
      <c r="D16" s="74"/>
      <c r="E16" s="75"/>
      <c r="F16" s="83"/>
      <c r="G16" s="78"/>
      <c r="H16" s="81"/>
      <c r="I16" s="84"/>
      <c r="J16" s="85"/>
      <c r="K16" s="23"/>
      <c r="L16" s="85" t="str">
        <f>IF(K16=I12,J12,J20)</f>
        <v/>
      </c>
      <c r="M16" s="78"/>
    </row>
    <row r="17" spans="1:13" x14ac:dyDescent="0.25">
      <c r="A17" s="70">
        <v>5</v>
      </c>
      <c r="B17" s="19" t="str">
        <f>IF($E17="","",VLOOKUP($E17,#REF!,4,FALSE))</f>
        <v/>
      </c>
      <c r="C17" s="20" t="str">
        <f>IF($E17="","",VLOOKUP($E17,#REF!,9,FALSE))</f>
        <v/>
      </c>
      <c r="D17" s="20" t="str">
        <f>IF($E17="","",VLOOKUP($E17,#REF!,11,FALSE))</f>
        <v/>
      </c>
      <c r="E17" s="21"/>
      <c r="F17" s="22" t="s">
        <v>42</v>
      </c>
      <c r="G17" s="78"/>
      <c r="H17" s="81"/>
      <c r="I17" s="84"/>
      <c r="J17" s="85"/>
      <c r="K17" s="80"/>
      <c r="L17" s="78"/>
      <c r="M17" s="78"/>
    </row>
    <row r="18" spans="1:13" x14ac:dyDescent="0.25">
      <c r="A18" s="72"/>
      <c r="B18" s="73"/>
      <c r="C18" s="74"/>
      <c r="D18" s="74"/>
      <c r="E18" s="75"/>
      <c r="F18" s="76"/>
      <c r="G18" s="23"/>
      <c r="H18" s="77" t="str">
        <f>IF(G18=P17,B17,B19)</f>
        <v/>
      </c>
      <c r="I18" s="84"/>
      <c r="J18" s="85"/>
      <c r="K18" s="84"/>
      <c r="L18" s="78"/>
      <c r="M18" s="78"/>
    </row>
    <row r="19" spans="1:13" x14ac:dyDescent="0.25">
      <c r="A19" s="72">
        <v>6</v>
      </c>
      <c r="B19" s="19" t="str">
        <f>IF($E19="","",VLOOKUP($E19,#REF!,4,FALSE))</f>
        <v/>
      </c>
      <c r="C19" s="20" t="str">
        <f>IF($E19="","",VLOOKUP($E19,#REF!,9,FALSE))</f>
        <v/>
      </c>
      <c r="D19" s="20" t="str">
        <f>IF($E19="","",VLOOKUP($E19,#REF!,11,FALSE))</f>
        <v/>
      </c>
      <c r="E19" s="21"/>
      <c r="F19" s="79" t="s">
        <v>30</v>
      </c>
      <c r="G19" s="80"/>
      <c r="H19" s="89"/>
      <c r="I19" s="86">
        <f>I12</f>
        <v>0</v>
      </c>
      <c r="J19" s="85"/>
      <c r="K19" s="84"/>
      <c r="L19" s="78"/>
      <c r="M19" s="78"/>
    </row>
    <row r="20" spans="1:13" x14ac:dyDescent="0.25">
      <c r="A20" s="72"/>
      <c r="B20" s="73"/>
      <c r="C20" s="74"/>
      <c r="D20" s="74"/>
      <c r="E20" s="82"/>
      <c r="F20" s="83"/>
      <c r="G20" s="84"/>
      <c r="H20" s="89"/>
      <c r="I20" s="23"/>
      <c r="J20" s="85" t="str">
        <f>IF(I20=G18,H18,H22)</f>
        <v/>
      </c>
      <c r="K20" s="84"/>
      <c r="L20" s="78"/>
      <c r="M20" s="78"/>
    </row>
    <row r="21" spans="1:13" x14ac:dyDescent="0.25">
      <c r="A21" s="72">
        <v>7</v>
      </c>
      <c r="B21" s="19" t="str">
        <f>IF($E21="","",VLOOKUP($E21,#REF!,4,FALSE))</f>
        <v/>
      </c>
      <c r="C21" s="20" t="str">
        <f>IF($E21="","",VLOOKUP($E21,#REF!,9,FALSE))</f>
        <v/>
      </c>
      <c r="D21" s="20" t="str">
        <f>IF($E21="","",VLOOKUP($E21,#REF!,11,FALSE))</f>
        <v/>
      </c>
      <c r="E21" s="21"/>
      <c r="F21" s="22" t="s">
        <v>67</v>
      </c>
      <c r="G21" s="86">
        <f>G18</f>
        <v>0</v>
      </c>
      <c r="H21" s="90"/>
      <c r="I21" s="78"/>
      <c r="J21" s="78"/>
      <c r="K21" s="84"/>
      <c r="L21" s="78"/>
      <c r="M21" s="78"/>
    </row>
    <row r="22" spans="1:13" x14ac:dyDescent="0.25">
      <c r="A22" s="72"/>
      <c r="B22" s="73"/>
      <c r="C22" s="74"/>
      <c r="D22" s="74"/>
      <c r="E22" s="82"/>
      <c r="F22" s="76"/>
      <c r="G22" s="41"/>
      <c r="H22" s="77" t="str">
        <f>IF(G22=P21,B21,B23)</f>
        <v/>
      </c>
      <c r="I22" s="78"/>
      <c r="J22" s="78"/>
      <c r="K22" s="84"/>
      <c r="L22" s="78"/>
      <c r="M22" s="78"/>
    </row>
    <row r="23" spans="1:13" x14ac:dyDescent="0.25">
      <c r="A23" s="72">
        <v>8</v>
      </c>
      <c r="B23" s="19" t="str">
        <f>IF($E23="","",VLOOKUP($E23,#REF!,4,FALSE))</f>
        <v/>
      </c>
      <c r="C23" s="20" t="str">
        <f>IF($E23="","",VLOOKUP($E23,#REF!,9,FALSE))</f>
        <v/>
      </c>
      <c r="D23" s="20" t="str">
        <f>IF($E23="","",VLOOKUP($E23,#REF!,11,FALSE))</f>
        <v/>
      </c>
      <c r="E23" s="21"/>
      <c r="F23" s="79" t="s">
        <v>30</v>
      </c>
      <c r="G23" s="78"/>
      <c r="H23" s="81"/>
      <c r="I23" s="78"/>
      <c r="J23" s="78"/>
      <c r="K23" s="84"/>
      <c r="L23" s="78"/>
      <c r="M23" s="78"/>
    </row>
    <row r="24" spans="1:13" x14ac:dyDescent="0.25">
      <c r="A24" s="72"/>
      <c r="B24" s="73"/>
      <c r="C24" s="74"/>
      <c r="D24" s="74"/>
      <c r="E24" s="82"/>
      <c r="F24" s="83"/>
      <c r="G24" s="78"/>
      <c r="H24" s="81"/>
      <c r="I24" s="78"/>
      <c r="J24" s="78"/>
      <c r="K24" s="91" t="str">
        <f>IF(G6="Femenino","Campeona :","Campeón :")</f>
        <v>Campeón :</v>
      </c>
      <c r="L24" s="92"/>
      <c r="M24" s="23"/>
    </row>
    <row r="25" spans="1:13" x14ac:dyDescent="0.25">
      <c r="A25" s="72">
        <v>9</v>
      </c>
      <c r="B25" s="19" t="str">
        <f>IF($E25="","",VLOOKUP($E25,#REF!,4,FALSE))</f>
        <v/>
      </c>
      <c r="C25" s="20" t="str">
        <f>IF($E25="","",VLOOKUP($E25,#REF!,9,FALSE))</f>
        <v/>
      </c>
      <c r="D25" s="20" t="str">
        <f>IF($E25="","",VLOOKUP($E25,#REF!,11,FALSE))</f>
        <v/>
      </c>
      <c r="E25" s="21"/>
      <c r="F25" s="22" t="s">
        <v>30</v>
      </c>
      <c r="G25" s="78"/>
      <c r="H25" s="81"/>
      <c r="I25" s="78"/>
      <c r="J25" s="78"/>
      <c r="K25" s="84"/>
      <c r="L25" s="78"/>
      <c r="M25" s="78"/>
    </row>
    <row r="26" spans="1:13" x14ac:dyDescent="0.25">
      <c r="A26" s="72"/>
      <c r="B26" s="73"/>
      <c r="C26" s="74"/>
      <c r="D26" s="74"/>
      <c r="E26" s="82"/>
      <c r="F26" s="76"/>
      <c r="G26" s="23"/>
      <c r="H26" s="77" t="str">
        <f>IF(G26=P25,B25,B27)</f>
        <v/>
      </c>
      <c r="I26" s="78"/>
      <c r="J26" s="78"/>
      <c r="K26" s="84"/>
      <c r="L26" s="78"/>
      <c r="M26" s="78"/>
    </row>
    <row r="27" spans="1:13" x14ac:dyDescent="0.25">
      <c r="A27" s="72">
        <v>10</v>
      </c>
      <c r="B27" s="19" t="str">
        <f>IF($E27="","",VLOOKUP($E27,#REF!,4,FALSE))</f>
        <v/>
      </c>
      <c r="C27" s="20" t="str">
        <f>IF($E27="","",VLOOKUP($E27,#REF!,9,FALSE))</f>
        <v/>
      </c>
      <c r="D27" s="20" t="str">
        <f>IF($E27="","",VLOOKUP($E27,#REF!,11,FALSE))</f>
        <v/>
      </c>
      <c r="E27" s="21"/>
      <c r="F27" s="79" t="s">
        <v>33</v>
      </c>
      <c r="G27" s="80"/>
      <c r="H27" s="81"/>
      <c r="I27" s="78"/>
      <c r="J27" s="78"/>
      <c r="K27" s="84"/>
      <c r="L27" s="78"/>
      <c r="M27" s="78"/>
    </row>
    <row r="28" spans="1:13" x14ac:dyDescent="0.25">
      <c r="A28" s="72"/>
      <c r="B28" s="73"/>
      <c r="C28" s="74"/>
      <c r="D28" s="74"/>
      <c r="E28" s="82"/>
      <c r="F28" s="83"/>
      <c r="G28" s="84"/>
      <c r="H28" s="81"/>
      <c r="I28" s="23"/>
      <c r="J28" s="85" t="str">
        <f>IF(I28=G26,H26,H30)</f>
        <v/>
      </c>
      <c r="K28" s="84"/>
      <c r="L28" s="78"/>
      <c r="M28" s="78"/>
    </row>
    <row r="29" spans="1:13" x14ac:dyDescent="0.25">
      <c r="A29" s="72">
        <v>11</v>
      </c>
      <c r="B29" s="19" t="str">
        <f>IF($E29="","",VLOOKUP($E29,#REF!,4,FALSE))</f>
        <v/>
      </c>
      <c r="C29" s="20" t="str">
        <f>IF($E29="","",VLOOKUP($E29,#REF!,9,FALSE))</f>
        <v/>
      </c>
      <c r="D29" s="20" t="str">
        <f>IF($E29="","",VLOOKUP($E29,#REF!,11,FALSE))</f>
        <v/>
      </c>
      <c r="E29" s="21"/>
      <c r="F29" s="22" t="s">
        <v>30</v>
      </c>
      <c r="G29" s="86">
        <f>G26</f>
        <v>0</v>
      </c>
      <c r="H29" s="87"/>
      <c r="I29" s="80"/>
      <c r="J29" s="85"/>
      <c r="K29" s="84"/>
      <c r="L29" s="78"/>
      <c r="M29" s="78"/>
    </row>
    <row r="30" spans="1:13" x14ac:dyDescent="0.25">
      <c r="A30" s="72"/>
      <c r="B30" s="73"/>
      <c r="C30" s="74"/>
      <c r="D30" s="74"/>
      <c r="E30" s="75"/>
      <c r="F30" s="76"/>
      <c r="G30" s="41"/>
      <c r="H30" s="88" t="str">
        <f>IF(G30=P29,B29,B31)</f>
        <v/>
      </c>
      <c r="I30" s="84"/>
      <c r="J30" s="85"/>
      <c r="K30" s="84"/>
      <c r="L30" s="78"/>
      <c r="M30" s="78"/>
    </row>
    <row r="31" spans="1:13" x14ac:dyDescent="0.25">
      <c r="A31" s="70">
        <v>12</v>
      </c>
      <c r="B31" s="19" t="str">
        <f>IF($E31="","",VLOOKUP($E31,#REF!,4,FALSE))</f>
        <v/>
      </c>
      <c r="C31" s="20" t="str">
        <f>IF($E31="","",VLOOKUP($E31,#REF!,9,FALSE))</f>
        <v/>
      </c>
      <c r="D31" s="20" t="str">
        <f>IF($E31="","",VLOOKUP($E31,#REF!,11,FALSE))</f>
        <v/>
      </c>
      <c r="E31" s="21"/>
      <c r="F31" s="79" t="s">
        <v>68</v>
      </c>
      <c r="G31" s="78"/>
      <c r="H31" s="81"/>
      <c r="I31" s="84"/>
      <c r="J31" s="85"/>
      <c r="K31" s="86">
        <f>K16</f>
        <v>0</v>
      </c>
      <c r="L31" s="90"/>
      <c r="M31" s="78"/>
    </row>
    <row r="32" spans="1:13" x14ac:dyDescent="0.25">
      <c r="A32" s="72"/>
      <c r="B32" s="73"/>
      <c r="C32" s="74"/>
      <c r="D32" s="74"/>
      <c r="E32" s="75"/>
      <c r="F32" s="83"/>
      <c r="G32" s="78"/>
      <c r="H32" s="81"/>
      <c r="I32" s="84"/>
      <c r="J32" s="85"/>
      <c r="K32" s="41"/>
      <c r="L32" s="85" t="str">
        <f>IF(K32=I28,J28,J36)</f>
        <v/>
      </c>
      <c r="M32" s="78"/>
    </row>
    <row r="33" spans="1:13" x14ac:dyDescent="0.25">
      <c r="A33" s="72">
        <v>13</v>
      </c>
      <c r="B33" s="19" t="str">
        <f>IF($E33="","",VLOOKUP($E33,#REF!,4,FALSE))</f>
        <v/>
      </c>
      <c r="C33" s="20" t="str">
        <f>IF($E33="","",VLOOKUP($E33,#REF!,9,FALSE))</f>
        <v/>
      </c>
      <c r="D33" s="20" t="str">
        <f>IF($E33="","",VLOOKUP($E33,#REF!,11,FALSE))</f>
        <v/>
      </c>
      <c r="E33" s="21"/>
      <c r="F33" s="22" t="s">
        <v>30</v>
      </c>
      <c r="G33" s="78"/>
      <c r="H33" s="81"/>
      <c r="I33" s="84"/>
      <c r="J33" s="85"/>
      <c r="K33" s="78"/>
      <c r="L33" s="78"/>
      <c r="M33" s="78"/>
    </row>
    <row r="34" spans="1:13" x14ac:dyDescent="0.25">
      <c r="A34" s="72"/>
      <c r="B34" s="73"/>
      <c r="C34" s="74"/>
      <c r="D34" s="74"/>
      <c r="E34" s="82"/>
      <c r="F34" s="76"/>
      <c r="G34" s="23"/>
      <c r="H34" s="77" t="str">
        <f>IF(G34=P33,B33,B35)</f>
        <v/>
      </c>
      <c r="I34" s="84"/>
      <c r="J34" s="85"/>
      <c r="K34" s="78"/>
      <c r="L34" s="78"/>
      <c r="M34" s="78"/>
    </row>
    <row r="35" spans="1:13" x14ac:dyDescent="0.25">
      <c r="A35" s="72">
        <v>14</v>
      </c>
      <c r="B35" s="19" t="str">
        <f>IF($E35="","",VLOOKUP($E35,#REF!,4,FALSE))</f>
        <v/>
      </c>
      <c r="C35" s="20" t="str">
        <f>IF($E35="","",VLOOKUP($E35,#REF!,9,FALSE))</f>
        <v/>
      </c>
      <c r="D35" s="20" t="str">
        <f>IF($E35="","",VLOOKUP($E35,#REF!,11,FALSE))</f>
        <v/>
      </c>
      <c r="E35" s="21"/>
      <c r="F35" s="79" t="s">
        <v>32</v>
      </c>
      <c r="G35" s="80"/>
      <c r="H35" s="89"/>
      <c r="I35" s="86">
        <f>I28</f>
        <v>0</v>
      </c>
      <c r="J35" s="85"/>
      <c r="K35" s="78"/>
      <c r="L35" s="78"/>
      <c r="M35" s="78"/>
    </row>
    <row r="36" spans="1:13" x14ac:dyDescent="0.25">
      <c r="A36" s="72"/>
      <c r="B36" s="73"/>
      <c r="C36" s="74"/>
      <c r="D36" s="74"/>
      <c r="E36" s="82"/>
      <c r="F36" s="83"/>
      <c r="G36" s="84"/>
      <c r="H36" s="89"/>
      <c r="I36" s="41"/>
      <c r="J36" s="85" t="str">
        <f>IF(I36=G34,H34,H38)</f>
        <v/>
      </c>
      <c r="K36" s="78"/>
      <c r="L36" s="78"/>
      <c r="M36" s="78"/>
    </row>
    <row r="37" spans="1:13" x14ac:dyDescent="0.25">
      <c r="A37" s="72">
        <v>15</v>
      </c>
      <c r="B37" s="19" t="str">
        <f>IF($E37="","",VLOOKUP($E37,#REF!,4,FALSE))</f>
        <v/>
      </c>
      <c r="C37" s="20" t="str">
        <f>IF($E37="","",VLOOKUP($E37,#REF!,9,FALSE))</f>
        <v/>
      </c>
      <c r="D37" s="20" t="str">
        <f>IF($E37="","",VLOOKUP($E37,#REF!,11,FALSE))</f>
        <v/>
      </c>
      <c r="E37" s="21"/>
      <c r="F37" s="22" t="s">
        <v>30</v>
      </c>
      <c r="G37" s="86">
        <f>G34</f>
        <v>0</v>
      </c>
      <c r="H37" s="90"/>
      <c r="I37" s="78"/>
      <c r="J37" s="78"/>
      <c r="K37" s="78"/>
      <c r="L37" s="78"/>
      <c r="M37" s="78"/>
    </row>
    <row r="38" spans="1:13" x14ac:dyDescent="0.25">
      <c r="A38" s="72"/>
      <c r="B38" s="73"/>
      <c r="C38" s="74"/>
      <c r="D38" s="74"/>
      <c r="E38" s="75"/>
      <c r="F38" s="76"/>
      <c r="G38" s="41"/>
      <c r="H38" s="77" t="str">
        <f>IF(G38=P37,B37,B39)</f>
        <v/>
      </c>
      <c r="I38" s="78"/>
      <c r="J38" s="78"/>
      <c r="K38" s="78"/>
      <c r="L38" s="78"/>
      <c r="M38" s="78"/>
    </row>
    <row r="39" spans="1:13" x14ac:dyDescent="0.25">
      <c r="A39" s="70">
        <v>16</v>
      </c>
      <c r="B39" s="19" t="str">
        <f>IF($E39="","",VLOOKUP($E39,#REF!,4,FALSE))</f>
        <v/>
      </c>
      <c r="C39" s="20" t="str">
        <f>IF($E39="","",VLOOKUP($E39,#REF!,9,FALSE))</f>
        <v/>
      </c>
      <c r="D39" s="20" t="str">
        <f>IF($E39="","",VLOOKUP($E39,#REF!,11,FALSE))</f>
        <v/>
      </c>
      <c r="E39" s="21"/>
      <c r="F39" s="79" t="s">
        <v>69</v>
      </c>
      <c r="G39" s="75"/>
      <c r="H39" s="75"/>
      <c r="I39" s="75"/>
      <c r="J39" s="75"/>
      <c r="K39" s="75"/>
      <c r="L39" s="75"/>
      <c r="M39" s="75"/>
    </row>
    <row r="40" spans="1:13" ht="15.75" thickBot="1" x14ac:dyDescent="0.3">
      <c r="A40" s="97" t="s">
        <v>14</v>
      </c>
      <c r="B40" s="97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102" t="s">
        <v>15</v>
      </c>
      <c r="B41" s="103"/>
      <c r="C41" s="103"/>
      <c r="D41" s="104"/>
      <c r="E41" s="46" t="s">
        <v>16</v>
      </c>
      <c r="F41" s="47" t="s">
        <v>17</v>
      </c>
      <c r="G41" s="105" t="s">
        <v>18</v>
      </c>
      <c r="H41" s="106"/>
      <c r="I41" s="107"/>
      <c r="J41" s="48"/>
      <c r="K41" s="106" t="s">
        <v>19</v>
      </c>
      <c r="L41" s="106"/>
      <c r="M41" s="108"/>
    </row>
    <row r="42" spans="1:13" ht="15.75" thickBot="1" x14ac:dyDescent="0.3">
      <c r="A42" s="109"/>
      <c r="B42" s="110"/>
      <c r="C42" s="110"/>
      <c r="D42" s="111"/>
      <c r="E42" s="94">
        <v>1</v>
      </c>
      <c r="F42" s="50" t="str">
        <f>F9</f>
        <v>Mateo García García</v>
      </c>
      <c r="G42" s="112"/>
      <c r="H42" s="113"/>
      <c r="I42" s="114"/>
      <c r="J42" s="51"/>
      <c r="K42" s="113"/>
      <c r="L42" s="113"/>
      <c r="M42" s="115"/>
    </row>
    <row r="43" spans="1:13" x14ac:dyDescent="0.25">
      <c r="A43" s="116" t="s">
        <v>20</v>
      </c>
      <c r="B43" s="117"/>
      <c r="C43" s="117"/>
      <c r="D43" s="118"/>
      <c r="E43" s="95">
        <v>2</v>
      </c>
      <c r="F43" s="53" t="str">
        <f>F39</f>
        <v>Marcos Rivadulla Garea</v>
      </c>
      <c r="G43" s="112"/>
      <c r="H43" s="113"/>
      <c r="I43" s="114"/>
      <c r="J43" s="51"/>
      <c r="K43" s="113"/>
      <c r="L43" s="113"/>
      <c r="M43" s="115"/>
    </row>
    <row r="44" spans="1:13" ht="15.75" thickBot="1" x14ac:dyDescent="0.3">
      <c r="A44" s="119"/>
      <c r="B44" s="120"/>
      <c r="C44" s="120"/>
      <c r="D44" s="121"/>
      <c r="E44" s="95">
        <v>3</v>
      </c>
      <c r="F44" s="53" t="str">
        <f>IF($E$17=3,$F$17,IF($E$31=3,$F$31,""))</f>
        <v/>
      </c>
      <c r="G44" s="112"/>
      <c r="H44" s="113"/>
      <c r="I44" s="114"/>
      <c r="J44" s="51"/>
      <c r="K44" s="113"/>
      <c r="L44" s="113"/>
      <c r="M44" s="115"/>
    </row>
    <row r="45" spans="1:13" x14ac:dyDescent="0.25">
      <c r="A45" s="102" t="s">
        <v>21</v>
      </c>
      <c r="B45" s="103"/>
      <c r="C45" s="103"/>
      <c r="D45" s="104"/>
      <c r="E45" s="95">
        <v>4</v>
      </c>
      <c r="F45" s="53" t="str">
        <f>IF($E$17=4,$F$17,IF($E$31=4,$F$31,""))</f>
        <v/>
      </c>
      <c r="G45" s="112"/>
      <c r="H45" s="113"/>
      <c r="I45" s="114"/>
      <c r="J45" s="51"/>
      <c r="K45" s="113"/>
      <c r="L45" s="113"/>
      <c r="M45" s="115"/>
    </row>
    <row r="46" spans="1:13" ht="15.75" thickBot="1" x14ac:dyDescent="0.3">
      <c r="A46" s="122"/>
      <c r="B46" s="123"/>
      <c r="C46" s="123"/>
      <c r="D46" s="124"/>
      <c r="E46" s="54"/>
      <c r="F46" s="55"/>
      <c r="G46" s="112"/>
      <c r="H46" s="113"/>
      <c r="I46" s="114"/>
      <c r="J46" s="51"/>
      <c r="K46" s="113"/>
      <c r="L46" s="113"/>
      <c r="M46" s="115"/>
    </row>
    <row r="47" spans="1:13" x14ac:dyDescent="0.25">
      <c r="A47" s="102" t="s">
        <v>22</v>
      </c>
      <c r="B47" s="103"/>
      <c r="C47" s="103"/>
      <c r="D47" s="104"/>
      <c r="E47" s="54"/>
      <c r="F47" s="55"/>
      <c r="G47" s="112"/>
      <c r="H47" s="113"/>
      <c r="I47" s="114"/>
      <c r="J47" s="51"/>
      <c r="K47" s="113"/>
      <c r="L47" s="113"/>
      <c r="M47" s="115"/>
    </row>
    <row r="48" spans="1:13" x14ac:dyDescent="0.25">
      <c r="A48" s="125">
        <f>K6</f>
        <v>0</v>
      </c>
      <c r="B48" s="126"/>
      <c r="C48" s="126"/>
      <c r="D48" s="127"/>
      <c r="E48" s="54"/>
      <c r="F48" s="55"/>
      <c r="G48" s="112"/>
      <c r="H48" s="113"/>
      <c r="I48" s="114"/>
      <c r="J48" s="51"/>
      <c r="K48" s="113"/>
      <c r="L48" s="113"/>
      <c r="M48" s="115"/>
    </row>
    <row r="49" spans="1:13" ht="15.75" thickBot="1" x14ac:dyDescent="0.3">
      <c r="A49" s="128" t="e">
        <f>(#REF!)</f>
        <v>#REF!</v>
      </c>
      <c r="B49" s="129"/>
      <c r="C49" s="129"/>
      <c r="D49" s="130"/>
      <c r="E49" s="56"/>
      <c r="F49" s="57"/>
      <c r="G49" s="131"/>
      <c r="H49" s="132"/>
      <c r="I49" s="133"/>
      <c r="J49" s="58"/>
      <c r="K49" s="132"/>
      <c r="L49" s="132"/>
      <c r="M49" s="134"/>
    </row>
  </sheetData>
  <mergeCells count="33">
    <mergeCell ref="A40:B40"/>
    <mergeCell ref="A2:M2"/>
    <mergeCell ref="A3:E3"/>
    <mergeCell ref="A4:E4"/>
    <mergeCell ref="A5:E5"/>
    <mergeCell ref="A6:E6"/>
    <mergeCell ref="A41:D41"/>
    <mergeCell ref="G41:I41"/>
    <mergeCell ref="K41:M41"/>
    <mergeCell ref="A42:D42"/>
    <mergeCell ref="G42:I42"/>
    <mergeCell ref="K42:M42"/>
    <mergeCell ref="A43:D43"/>
    <mergeCell ref="G43:I43"/>
    <mergeCell ref="K43:M43"/>
    <mergeCell ref="A44:D44"/>
    <mergeCell ref="G44:I44"/>
    <mergeCell ref="K44:M44"/>
    <mergeCell ref="A45:D45"/>
    <mergeCell ref="G45:I45"/>
    <mergeCell ref="K45:M45"/>
    <mergeCell ref="A46:D46"/>
    <mergeCell ref="G46:I46"/>
    <mergeCell ref="K46:M46"/>
    <mergeCell ref="A49:D49"/>
    <mergeCell ref="G49:I49"/>
    <mergeCell ref="K49:M49"/>
    <mergeCell ref="A47:D47"/>
    <mergeCell ref="G47:I47"/>
    <mergeCell ref="K47:M47"/>
    <mergeCell ref="A48:D48"/>
    <mergeCell ref="G48:I48"/>
    <mergeCell ref="K48:M48"/>
  </mergeCells>
  <conditionalFormatting sqref="B9:D39 F9:F39">
    <cfRule type="expression" dxfId="3" priority="1" stopIfTrue="1">
      <formula>AND($E9&lt;=$M$9,$O9&gt;0,$E9&gt;0,$D9&lt;&gt;"LL",$D9&lt;&gt;"Alt")</formula>
    </cfRule>
  </conditionalFormatting>
  <conditionalFormatting sqref="E9 E11 E13 E15 E17 E19 E21 E23 E25 E27 E29 E31 E33 E35 E37 E39">
    <cfRule type="expression" dxfId="2" priority="2" stopIfTrue="1">
      <formula>AND($E9&lt;=$M$9,$E9&gt;0,$O9&gt;0,$D9&lt;&gt;"LL",$D9&lt;&gt;"Alt")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N32" sqref="N32"/>
    </sheetView>
  </sheetViews>
  <sheetFormatPr baseColWidth="10" defaultRowHeight="15" x14ac:dyDescent="0.25"/>
  <cols>
    <col min="1" max="1" width="2.7109375" bestFit="1" customWidth="1"/>
    <col min="2" max="2" width="7.5703125" customWidth="1"/>
    <col min="3" max="3" width="5.28515625" bestFit="1" customWidth="1"/>
    <col min="4" max="4" width="4" customWidth="1"/>
    <col min="5" max="5" width="2.85546875" bestFit="1" customWidth="1"/>
    <col min="6" max="6" width="26.7109375" customWidth="1"/>
    <col min="7" max="7" width="13.7109375" customWidth="1"/>
    <col min="8" max="8" width="0" hidden="1" customWidth="1"/>
    <col min="9" max="9" width="7.85546875" customWidth="1"/>
    <col min="10" max="10" width="0" hidden="1" customWidth="1"/>
    <col min="11" max="11" width="9.7109375" customWidth="1"/>
    <col min="12" max="12" width="8" customWidth="1"/>
  </cols>
  <sheetData>
    <row r="1" spans="1:12" ht="25.5" x14ac:dyDescent="0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25">
      <c r="A3" s="99" t="s">
        <v>1</v>
      </c>
      <c r="B3" s="99"/>
      <c r="C3" s="99"/>
      <c r="D3" s="99"/>
      <c r="E3" s="99"/>
      <c r="F3" s="1" t="s">
        <v>2</v>
      </c>
      <c r="G3" s="1" t="s">
        <v>27</v>
      </c>
      <c r="H3" s="1"/>
      <c r="I3" s="2"/>
      <c r="J3" s="2"/>
      <c r="K3" s="1" t="s">
        <v>4</v>
      </c>
      <c r="L3" s="3"/>
    </row>
    <row r="4" spans="1:12" x14ac:dyDescent="0.25">
      <c r="A4" s="100"/>
      <c r="B4" s="100"/>
      <c r="C4" s="100"/>
      <c r="D4" s="100"/>
      <c r="E4" s="100"/>
      <c r="F4" s="4"/>
      <c r="G4" s="5"/>
      <c r="H4" s="4"/>
      <c r="I4" s="6"/>
      <c r="J4" s="6"/>
      <c r="K4" s="4"/>
      <c r="L4" s="7"/>
    </row>
    <row r="5" spans="1:12" x14ac:dyDescent="0.25">
      <c r="A5" s="99" t="s">
        <v>5</v>
      </c>
      <c r="B5" s="99"/>
      <c r="C5" s="99"/>
      <c r="D5" s="99"/>
      <c r="E5" s="99"/>
      <c r="F5" s="1" t="s">
        <v>39</v>
      </c>
      <c r="G5" s="2" t="s">
        <v>6</v>
      </c>
      <c r="H5" s="2"/>
      <c r="I5" s="2"/>
      <c r="J5" s="2"/>
      <c r="K5" s="2"/>
      <c r="L5" s="8" t="s">
        <v>7</v>
      </c>
    </row>
    <row r="6" spans="1:12" ht="15.75" thickBot="1" x14ac:dyDescent="0.3">
      <c r="A6" s="101"/>
      <c r="B6" s="101"/>
      <c r="C6" s="101"/>
      <c r="D6" s="101"/>
      <c r="E6" s="101"/>
      <c r="F6" s="9"/>
      <c r="G6" s="9"/>
      <c r="H6" s="9"/>
      <c r="I6" s="10"/>
      <c r="J6" s="10"/>
      <c r="K6" s="9"/>
      <c r="L6" s="11"/>
    </row>
    <row r="7" spans="1:12" x14ac:dyDescent="0.25">
      <c r="A7" s="12"/>
      <c r="B7" s="13" t="s">
        <v>8</v>
      </c>
      <c r="C7" s="13" t="s">
        <v>9</v>
      </c>
      <c r="D7" s="13" t="s">
        <v>10</v>
      </c>
      <c r="E7" s="13" t="s">
        <v>11</v>
      </c>
      <c r="F7" s="13" t="str">
        <f>IF(G6="Femenino","Jugadora","Jugador")</f>
        <v>Jugador</v>
      </c>
      <c r="G7" s="13" t="s">
        <v>12</v>
      </c>
      <c r="H7" s="13"/>
      <c r="I7" s="13" t="s">
        <v>13</v>
      </c>
      <c r="J7" s="13"/>
      <c r="K7" s="13" t="str">
        <f>IF(G6="Femenino","Campeona","Campeón")</f>
        <v>Campeón</v>
      </c>
      <c r="L7" s="13"/>
    </row>
    <row r="8" spans="1:12" x14ac:dyDescent="0.25">
      <c r="A8" s="14"/>
      <c r="B8" s="15"/>
      <c r="C8" s="16"/>
      <c r="D8" s="16"/>
      <c r="E8" s="16"/>
      <c r="F8" s="17"/>
      <c r="G8" s="16"/>
      <c r="H8" s="16"/>
      <c r="I8" s="16"/>
      <c r="J8" s="16"/>
      <c r="K8" s="16"/>
      <c r="L8" s="16"/>
    </row>
    <row r="9" spans="1:12" x14ac:dyDescent="0.25">
      <c r="A9" s="18">
        <v>1</v>
      </c>
      <c r="B9" s="19"/>
      <c r="C9" s="20"/>
      <c r="D9" s="20"/>
      <c r="E9" s="21"/>
      <c r="F9" s="22" t="s">
        <v>54</v>
      </c>
      <c r="G9" s="23"/>
      <c r="H9" s="23"/>
      <c r="I9" s="23"/>
      <c r="J9" s="23"/>
      <c r="K9" s="23"/>
      <c r="L9" s="24"/>
    </row>
    <row r="10" spans="1:12" x14ac:dyDescent="0.25">
      <c r="A10" s="25"/>
      <c r="B10" s="26"/>
      <c r="C10" s="27"/>
      <c r="D10" s="27"/>
      <c r="E10" s="28"/>
      <c r="F10" s="29"/>
      <c r="G10" s="23"/>
      <c r="H10" s="30">
        <f>IF(G10=N9,B9,B11)</f>
        <v>0</v>
      </c>
      <c r="I10" s="28"/>
      <c r="J10" s="28"/>
      <c r="K10" s="28"/>
      <c r="L10" s="28"/>
    </row>
    <row r="11" spans="1:12" x14ac:dyDescent="0.25">
      <c r="A11" s="25">
        <v>2</v>
      </c>
      <c r="B11" s="31"/>
      <c r="C11" s="32"/>
      <c r="D11" s="32"/>
      <c r="E11" s="33"/>
      <c r="F11" s="34" t="s">
        <v>30</v>
      </c>
      <c r="G11" s="35"/>
      <c r="H11" s="30"/>
      <c r="I11" s="28"/>
      <c r="J11" s="28"/>
      <c r="K11" s="28"/>
      <c r="L11" s="28"/>
    </row>
    <row r="12" spans="1:12" x14ac:dyDescent="0.25">
      <c r="A12" s="25"/>
      <c r="B12" s="26"/>
      <c r="C12" s="27"/>
      <c r="D12" s="27"/>
      <c r="E12" s="36"/>
      <c r="F12" s="37"/>
      <c r="G12" s="38"/>
      <c r="H12" s="30"/>
      <c r="I12" s="23"/>
      <c r="J12" s="30">
        <f>IF(I12=G10,H10,H14)</f>
        <v>0</v>
      </c>
      <c r="K12" s="28"/>
      <c r="L12" s="28"/>
    </row>
    <row r="13" spans="1:12" x14ac:dyDescent="0.25">
      <c r="A13" s="18">
        <v>3</v>
      </c>
      <c r="B13" s="31"/>
      <c r="C13" s="32"/>
      <c r="D13" s="32"/>
      <c r="E13" s="33"/>
      <c r="F13" s="39" t="s">
        <v>40</v>
      </c>
      <c r="G13" s="40">
        <f>G10</f>
        <v>0</v>
      </c>
      <c r="H13" s="30"/>
      <c r="I13" s="35"/>
      <c r="J13" s="30"/>
      <c r="K13" s="28"/>
      <c r="L13" s="28"/>
    </row>
    <row r="14" spans="1:12" x14ac:dyDescent="0.25">
      <c r="A14" s="25"/>
      <c r="B14" s="26"/>
      <c r="C14" s="27"/>
      <c r="D14" s="27"/>
      <c r="E14" s="36"/>
      <c r="F14" s="29"/>
      <c r="G14" s="41"/>
      <c r="H14" s="30">
        <f>IF(G14=N13,B13,B15)</f>
        <v>0</v>
      </c>
      <c r="I14" s="38"/>
      <c r="J14" s="30"/>
      <c r="K14" s="28"/>
      <c r="L14" s="28"/>
    </row>
    <row r="15" spans="1:12" x14ac:dyDescent="0.25">
      <c r="A15" s="25">
        <v>4</v>
      </c>
      <c r="B15" s="31"/>
      <c r="C15" s="32"/>
      <c r="D15" s="32"/>
      <c r="E15" s="33"/>
      <c r="F15" s="39" t="s">
        <v>41</v>
      </c>
      <c r="G15" s="28"/>
      <c r="H15" s="30"/>
      <c r="I15" s="38"/>
      <c r="J15" s="30"/>
      <c r="K15" s="28"/>
      <c r="L15" s="28"/>
    </row>
    <row r="16" spans="1:12" x14ac:dyDescent="0.25">
      <c r="A16" s="25"/>
      <c r="B16" s="26"/>
      <c r="C16" s="27"/>
      <c r="D16" s="27"/>
      <c r="E16" s="28"/>
      <c r="F16" s="37"/>
      <c r="G16" s="28"/>
      <c r="H16" s="30"/>
      <c r="I16" s="38"/>
      <c r="J16" s="30"/>
      <c r="K16" s="23"/>
      <c r="L16" s="30"/>
    </row>
    <row r="17" spans="1:12" x14ac:dyDescent="0.25">
      <c r="A17" s="25">
        <v>5</v>
      </c>
      <c r="B17" s="31"/>
      <c r="C17" s="32"/>
      <c r="D17" s="32"/>
      <c r="E17" s="33"/>
      <c r="F17" s="39" t="s">
        <v>55</v>
      </c>
      <c r="G17" s="28"/>
      <c r="H17" s="30"/>
      <c r="I17" s="38"/>
      <c r="J17" s="30"/>
      <c r="K17" s="42"/>
      <c r="L17" s="28"/>
    </row>
    <row r="18" spans="1:12" x14ac:dyDescent="0.25">
      <c r="A18" s="25"/>
      <c r="B18" s="26"/>
      <c r="C18" s="27"/>
      <c r="D18" s="27"/>
      <c r="E18" s="28"/>
      <c r="F18" s="29"/>
      <c r="G18" s="23"/>
      <c r="H18" s="30">
        <f>IF(G18=N17,B17,B19)</f>
        <v>0</v>
      </c>
      <c r="I18" s="38"/>
      <c r="J18" s="30"/>
      <c r="K18" s="28"/>
      <c r="L18" s="28"/>
    </row>
    <row r="19" spans="1:12" x14ac:dyDescent="0.25">
      <c r="A19" s="18">
        <v>6</v>
      </c>
      <c r="B19" s="31"/>
      <c r="C19" s="32"/>
      <c r="D19" s="32"/>
      <c r="E19" s="33"/>
      <c r="F19" s="34" t="s">
        <v>56</v>
      </c>
      <c r="G19" s="35"/>
      <c r="H19" s="30"/>
      <c r="I19" s="40">
        <f>I12</f>
        <v>0</v>
      </c>
      <c r="J19" s="30"/>
      <c r="K19" s="28"/>
      <c r="L19" s="28"/>
    </row>
    <row r="20" spans="1:12" x14ac:dyDescent="0.25">
      <c r="A20" s="25"/>
      <c r="B20" s="26"/>
      <c r="C20" s="27"/>
      <c r="D20" s="27"/>
      <c r="E20" s="36"/>
      <c r="F20" s="37"/>
      <c r="G20" s="38"/>
      <c r="H20" s="30"/>
      <c r="I20" s="41"/>
      <c r="J20" s="30">
        <f>IF(I20=G18,H18,H22)</f>
        <v>0</v>
      </c>
      <c r="K20" s="28"/>
      <c r="L20" s="28"/>
    </row>
    <row r="21" spans="1:12" x14ac:dyDescent="0.25">
      <c r="A21" s="25">
        <v>7</v>
      </c>
      <c r="B21" s="31"/>
      <c r="C21" s="32"/>
      <c r="D21" s="32"/>
      <c r="E21" s="33"/>
      <c r="F21" s="39" t="s">
        <v>57</v>
      </c>
      <c r="G21" s="40">
        <f>G18</f>
        <v>0</v>
      </c>
      <c r="H21" s="30"/>
      <c r="I21" s="28"/>
      <c r="J21" s="28"/>
      <c r="K21" s="28"/>
      <c r="L21" s="28"/>
    </row>
    <row r="22" spans="1:12" x14ac:dyDescent="0.25">
      <c r="A22" s="25"/>
      <c r="B22" s="26"/>
      <c r="C22" s="27"/>
      <c r="D22" s="27"/>
      <c r="E22" s="36"/>
      <c r="F22" s="29"/>
      <c r="G22" s="41"/>
      <c r="H22" s="30">
        <f>IF(G22=N21,B21,B23)</f>
        <v>0</v>
      </c>
      <c r="I22" s="28"/>
      <c r="J22" s="28"/>
      <c r="K22" s="28"/>
      <c r="L22" s="28"/>
    </row>
    <row r="23" spans="1:12" x14ac:dyDescent="0.25">
      <c r="A23" s="18">
        <v>8</v>
      </c>
      <c r="B23" s="31"/>
      <c r="C23" s="32"/>
      <c r="D23" s="32"/>
      <c r="E23" s="43"/>
      <c r="F23" s="34" t="s">
        <v>58</v>
      </c>
      <c r="G23" s="28"/>
      <c r="H23" s="28"/>
      <c r="I23" s="28"/>
      <c r="J23" s="28"/>
      <c r="K23" s="28"/>
      <c r="L23" s="28"/>
    </row>
    <row r="24" spans="1:12" ht="15.75" thickBot="1" x14ac:dyDescent="0.3">
      <c r="A24" s="97" t="s">
        <v>14</v>
      </c>
      <c r="B24" s="97"/>
      <c r="C24" s="28"/>
      <c r="D24" s="28"/>
      <c r="E24" s="36"/>
      <c r="F24" s="23"/>
      <c r="G24" s="28"/>
      <c r="H24" s="28"/>
      <c r="I24" s="28"/>
      <c r="J24" s="28"/>
      <c r="K24" s="44"/>
      <c r="L24" s="45"/>
    </row>
    <row r="25" spans="1:12" x14ac:dyDescent="0.25">
      <c r="A25" s="102" t="s">
        <v>15</v>
      </c>
      <c r="B25" s="103"/>
      <c r="C25" s="103"/>
      <c r="D25" s="104"/>
      <c r="E25" s="46" t="s">
        <v>16</v>
      </c>
      <c r="F25" s="47" t="s">
        <v>17</v>
      </c>
      <c r="G25" s="105" t="s">
        <v>18</v>
      </c>
      <c r="H25" s="106"/>
      <c r="I25" s="107"/>
      <c r="J25" s="48"/>
      <c r="K25" s="106" t="s">
        <v>19</v>
      </c>
      <c r="L25" s="108"/>
    </row>
    <row r="26" spans="1:12" ht="15.75" thickBot="1" x14ac:dyDescent="0.3">
      <c r="A26" s="109"/>
      <c r="B26" s="110"/>
      <c r="C26" s="110"/>
      <c r="D26" s="111"/>
      <c r="E26" s="49">
        <v>1</v>
      </c>
      <c r="F26" s="50" t="str">
        <f>F9</f>
        <v>Ángela García López</v>
      </c>
      <c r="G26" s="112"/>
      <c r="H26" s="113"/>
      <c r="I26" s="114"/>
      <c r="J26" s="51"/>
      <c r="K26" s="113"/>
      <c r="L26" s="115"/>
    </row>
    <row r="27" spans="1:12" x14ac:dyDescent="0.25">
      <c r="A27" s="116" t="s">
        <v>20</v>
      </c>
      <c r="B27" s="117"/>
      <c r="C27" s="117"/>
      <c r="D27" s="118"/>
      <c r="E27" s="52">
        <v>2</v>
      </c>
      <c r="F27" s="53" t="str">
        <f>F23</f>
        <v>Cristina Toyos Mota</v>
      </c>
      <c r="G27" s="112"/>
      <c r="H27" s="113"/>
      <c r="I27" s="114"/>
      <c r="J27" s="51"/>
      <c r="K27" s="113"/>
      <c r="L27" s="115"/>
    </row>
    <row r="28" spans="1:12" ht="15.75" thickBot="1" x14ac:dyDescent="0.3">
      <c r="A28" s="119"/>
      <c r="B28" s="120"/>
      <c r="C28" s="120"/>
      <c r="D28" s="121"/>
      <c r="E28" s="52">
        <v>3</v>
      </c>
      <c r="F28" s="53" t="str">
        <f>IF($E$13=3,$F$13,IF($E$19=3,$F$19,""))</f>
        <v/>
      </c>
      <c r="G28" s="112"/>
      <c r="H28" s="113"/>
      <c r="I28" s="114"/>
      <c r="J28" s="51"/>
      <c r="K28" s="113"/>
      <c r="L28" s="115"/>
    </row>
    <row r="29" spans="1:12" x14ac:dyDescent="0.25">
      <c r="A29" s="102" t="s">
        <v>21</v>
      </c>
      <c r="B29" s="103"/>
      <c r="C29" s="103"/>
      <c r="D29" s="104"/>
      <c r="E29" s="52">
        <v>4</v>
      </c>
      <c r="F29" s="53" t="str">
        <f>IF($E$13=4,$F$13,IF($E$19=4,$F$19,""))</f>
        <v/>
      </c>
      <c r="G29" s="112"/>
      <c r="H29" s="113"/>
      <c r="I29" s="114"/>
      <c r="J29" s="51"/>
      <c r="K29" s="113"/>
      <c r="L29" s="115"/>
    </row>
    <row r="30" spans="1:12" ht="15.75" thickBot="1" x14ac:dyDescent="0.3">
      <c r="A30" s="122"/>
      <c r="B30" s="123"/>
      <c r="C30" s="123"/>
      <c r="D30" s="124"/>
      <c r="E30" s="54"/>
      <c r="F30" s="55"/>
      <c r="G30" s="112"/>
      <c r="H30" s="113"/>
      <c r="I30" s="114"/>
      <c r="J30" s="51"/>
      <c r="K30" s="113"/>
      <c r="L30" s="115"/>
    </row>
    <row r="31" spans="1:12" x14ac:dyDescent="0.25">
      <c r="A31" s="102" t="s">
        <v>22</v>
      </c>
      <c r="B31" s="103"/>
      <c r="C31" s="103"/>
      <c r="D31" s="104"/>
      <c r="E31" s="54"/>
      <c r="F31" s="55"/>
      <c r="G31" s="112"/>
      <c r="H31" s="113"/>
      <c r="I31" s="114"/>
      <c r="J31" s="51"/>
      <c r="K31" s="113"/>
      <c r="L31" s="115"/>
    </row>
    <row r="32" spans="1:12" x14ac:dyDescent="0.25">
      <c r="A32" s="125">
        <f>L6</f>
        <v>0</v>
      </c>
      <c r="B32" s="126"/>
      <c r="C32" s="126"/>
      <c r="D32" s="127"/>
      <c r="E32" s="54"/>
      <c r="F32" s="55"/>
      <c r="G32" s="112"/>
      <c r="H32" s="113"/>
      <c r="I32" s="114"/>
      <c r="J32" s="51"/>
      <c r="K32" s="113"/>
      <c r="L32" s="115"/>
    </row>
    <row r="33" spans="1:12" ht="15.75" thickBot="1" x14ac:dyDescent="0.3">
      <c r="A33" s="128"/>
      <c r="B33" s="129"/>
      <c r="C33" s="129"/>
      <c r="D33" s="130"/>
      <c r="E33" s="56"/>
      <c r="F33" s="57"/>
      <c r="G33" s="131"/>
      <c r="H33" s="132"/>
      <c r="I33" s="133"/>
      <c r="J33" s="58"/>
      <c r="K33" s="132"/>
      <c r="L33" s="134"/>
    </row>
    <row r="34" spans="1:12" x14ac:dyDescent="0.25">
      <c r="A34" s="59"/>
      <c r="B34" s="60" t="s">
        <v>23</v>
      </c>
      <c r="C34" s="59"/>
      <c r="D34" s="59"/>
      <c r="E34" s="59"/>
      <c r="F34" s="61"/>
      <c r="G34" s="61"/>
      <c r="H34" s="61"/>
      <c r="I34" s="62"/>
      <c r="J34" s="62"/>
      <c r="K34" s="135" t="s">
        <v>24</v>
      </c>
      <c r="L34" s="135"/>
    </row>
    <row r="35" spans="1:12" x14ac:dyDescent="0.25">
      <c r="A35" s="59"/>
      <c r="B35" s="59"/>
      <c r="C35" s="59"/>
      <c r="D35" s="59"/>
      <c r="E35" s="59"/>
      <c r="F35" s="63" t="s">
        <v>25</v>
      </c>
      <c r="G35" s="136" t="s">
        <v>26</v>
      </c>
      <c r="H35" s="136"/>
      <c r="I35" s="136"/>
      <c r="J35" s="63"/>
      <c r="K35" s="61"/>
      <c r="L35" s="62"/>
    </row>
    <row r="36" spans="1:12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</sheetData>
  <mergeCells count="36">
    <mergeCell ref="A6:E6"/>
    <mergeCell ref="A1:L1"/>
    <mergeCell ref="A2:L2"/>
    <mergeCell ref="A3:E3"/>
    <mergeCell ref="A4:E4"/>
    <mergeCell ref="A5:E5"/>
    <mergeCell ref="A24:B24"/>
    <mergeCell ref="A25:D25"/>
    <mergeCell ref="G25:I25"/>
    <mergeCell ref="K25:L25"/>
    <mergeCell ref="A26:D26"/>
    <mergeCell ref="G26:I26"/>
    <mergeCell ref="K26:L26"/>
    <mergeCell ref="A27:D27"/>
    <mergeCell ref="G27:I27"/>
    <mergeCell ref="K27:L27"/>
    <mergeCell ref="A28:D28"/>
    <mergeCell ref="G28:I28"/>
    <mergeCell ref="K28:L28"/>
    <mergeCell ref="A29:D29"/>
    <mergeCell ref="G29:I29"/>
    <mergeCell ref="K29:L29"/>
    <mergeCell ref="A30:D30"/>
    <mergeCell ref="G30:I30"/>
    <mergeCell ref="K30:L30"/>
    <mergeCell ref="A31:D31"/>
    <mergeCell ref="G31:I31"/>
    <mergeCell ref="K31:L31"/>
    <mergeCell ref="A32:D32"/>
    <mergeCell ref="G32:I32"/>
    <mergeCell ref="K32:L32"/>
    <mergeCell ref="A33:D33"/>
    <mergeCell ref="G33:I33"/>
    <mergeCell ref="K33:L33"/>
    <mergeCell ref="K34:L34"/>
    <mergeCell ref="G35:I35"/>
  </mergeCells>
  <conditionalFormatting sqref="B9:D9 F9 B11:D11 F11 B13:D13 F13 B15:D15 B17:D17 F17 B19:D19 F19 B21:D21 F21 B23:D23 F23 F15">
    <cfRule type="expression" dxfId="1" priority="1" stopIfTrue="1">
      <formula>AND($E9&lt;=$L$9,$M9&gt;0,$E9&gt;0,$D9&lt;&gt;"LL",$D9&lt;&gt;"Alt")</formula>
    </cfRule>
  </conditionalFormatting>
  <conditionalFormatting sqref="E9 E11 E13 E15 E17 E19 E21 E23">
    <cfRule type="expression" dxfId="0" priority="2" stopIfTrue="1">
      <formula>AND($E9&lt;=$L$9,$M9&gt;0,$D9&lt;&gt;"LL")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Avilés Benjamín M (8)</vt:lpstr>
      <vt:lpstr>Avilés Alevín M (16)</vt:lpstr>
      <vt:lpstr>Avilés Infantil F (8)</vt:lpstr>
      <vt:lpstr>Avilés Infantil M (16)</vt:lpstr>
      <vt:lpstr>Avilés Cadete M (16)</vt:lpstr>
      <vt:lpstr>Avilés Cadete F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Pelayo Lopez Molina</dc:creator>
  <cp:lastModifiedBy>SARA RODRIGUEZ CUETO</cp:lastModifiedBy>
  <cp:lastPrinted>2023-11-10T20:06:38Z</cp:lastPrinted>
  <dcterms:created xsi:type="dcterms:W3CDTF">2022-11-13T16:08:39Z</dcterms:created>
  <dcterms:modified xsi:type="dcterms:W3CDTF">2024-11-18T11:10:20Z</dcterms:modified>
</cp:coreProperties>
</file>