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firstSheet="4" activeTab="8"/>
  </bookViews>
  <sheets>
    <sheet name="CONJUNTO PREBENJAMÍN" sheetId="4" r:id="rId1"/>
    <sheet name="CONJUNTO BENJAMIN" sheetId="5" r:id="rId2"/>
    <sheet name="CONJUNTO ALEVÍN" sheetId="6" r:id="rId3"/>
    <sheet name="CONJUNTO INFANTIL" sheetId="10" r:id="rId4"/>
    <sheet name="CONJUNTO CADETE" sheetId="7" r:id="rId5"/>
    <sheet name="PREBENJAMIN" sheetId="8" r:id="rId6"/>
    <sheet name="BENJAMÍN" sheetId="11" r:id="rId7"/>
    <sheet name="ALEVÍN" sheetId="9" r:id="rId8"/>
    <sheet name="INFANTIL" sheetId="12" r:id="rId9"/>
    <sheet name="CADETE" sheetId="13" r:id="rId10"/>
  </sheets>
  <definedNames>
    <definedName name="_xlnm._FilterDatabase" localSheetId="0" hidden="1">'CONJUNTO PREBENJAMÍN'!$A$1:$R$4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11" l="1"/>
  <c r="O2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2" i="13"/>
  <c r="P2" i="12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N16" i="13" s="1"/>
  <c r="M2" i="13"/>
  <c r="L3" i="13"/>
  <c r="L4" i="13"/>
  <c r="L5" i="13"/>
  <c r="L6" i="13"/>
  <c r="L7" i="13"/>
  <c r="L8" i="13"/>
  <c r="L9" i="13"/>
  <c r="L10" i="13"/>
  <c r="L11" i="13"/>
  <c r="L12" i="13"/>
  <c r="L13" i="13"/>
  <c r="L14" i="13"/>
  <c r="N14" i="13" s="1"/>
  <c r="L15" i="13"/>
  <c r="L16" i="13"/>
  <c r="L2" i="13"/>
  <c r="P3" i="11"/>
  <c r="P4" i="11"/>
  <c r="P5" i="11"/>
  <c r="P2" i="8"/>
  <c r="O3" i="11"/>
  <c r="O4" i="11"/>
  <c r="O5" i="11"/>
  <c r="O2" i="11"/>
  <c r="O2" i="8"/>
  <c r="M3" i="11"/>
  <c r="M4" i="11"/>
  <c r="M5" i="11"/>
  <c r="M2" i="11"/>
  <c r="L3" i="11"/>
  <c r="L4" i="11"/>
  <c r="L5" i="11"/>
  <c r="L2" i="11"/>
  <c r="P2" i="7"/>
  <c r="O2" i="7"/>
  <c r="M2" i="7"/>
  <c r="L2" i="7"/>
  <c r="P3" i="6"/>
  <c r="O3" i="6"/>
  <c r="P2" i="6"/>
  <c r="O2" i="6"/>
  <c r="O3" i="8"/>
  <c r="O4" i="8"/>
  <c r="O5" i="8"/>
  <c r="O6" i="8"/>
  <c r="O7" i="8"/>
  <c r="O8" i="8"/>
  <c r="O9" i="8"/>
  <c r="O26" i="8"/>
  <c r="O27" i="8"/>
  <c r="O28" i="8"/>
  <c r="O29" i="8"/>
  <c r="M3" i="6"/>
  <c r="M2" i="6"/>
  <c r="L3" i="6"/>
  <c r="L2" i="6"/>
  <c r="M9" i="8"/>
  <c r="P14" i="12"/>
  <c r="M14" i="12"/>
  <c r="L14" i="12"/>
  <c r="P13" i="12"/>
  <c r="M13" i="12"/>
  <c r="L13" i="12"/>
  <c r="P12" i="12"/>
  <c r="M12" i="12"/>
  <c r="L12" i="12"/>
  <c r="P11" i="12"/>
  <c r="M11" i="12"/>
  <c r="L11" i="12"/>
  <c r="P10" i="12"/>
  <c r="M10" i="12"/>
  <c r="L10" i="12"/>
  <c r="P9" i="12"/>
  <c r="M9" i="12"/>
  <c r="L9" i="12"/>
  <c r="P8" i="12"/>
  <c r="M8" i="12"/>
  <c r="L8" i="12"/>
  <c r="P7" i="12"/>
  <c r="M7" i="12"/>
  <c r="L7" i="12"/>
  <c r="P6" i="12"/>
  <c r="M6" i="12"/>
  <c r="L6" i="12"/>
  <c r="P5" i="12"/>
  <c r="M5" i="12"/>
  <c r="L5" i="12"/>
  <c r="P4" i="12"/>
  <c r="M4" i="12"/>
  <c r="L4" i="12"/>
  <c r="P3" i="12"/>
  <c r="M3" i="12"/>
  <c r="L3" i="12"/>
  <c r="M2" i="12"/>
  <c r="L2" i="12"/>
  <c r="L2" i="10"/>
  <c r="M2" i="10"/>
  <c r="O2" i="10"/>
  <c r="P2" i="10"/>
  <c r="L3" i="10"/>
  <c r="M3" i="10"/>
  <c r="O3" i="10"/>
  <c r="P3" i="10"/>
  <c r="P2" i="9"/>
  <c r="L2" i="9"/>
  <c r="M2" i="9"/>
  <c r="O2" i="9"/>
  <c r="P3" i="9"/>
  <c r="O3" i="9"/>
  <c r="L3" i="9"/>
  <c r="M3" i="9"/>
  <c r="L4" i="9"/>
  <c r="M4" i="9"/>
  <c r="O4" i="9"/>
  <c r="P4" i="9"/>
  <c r="L5" i="9"/>
  <c r="M5" i="9"/>
  <c r="O5" i="9"/>
  <c r="P5" i="9"/>
  <c r="L6" i="9"/>
  <c r="M6" i="9"/>
  <c r="O6" i="9"/>
  <c r="P6" i="9"/>
  <c r="M2" i="8"/>
  <c r="L2" i="8"/>
  <c r="L3" i="8"/>
  <c r="M3" i="8"/>
  <c r="P3" i="8"/>
  <c r="L4" i="8"/>
  <c r="M4" i="8"/>
  <c r="P4" i="8"/>
  <c r="L5" i="8"/>
  <c r="M5" i="8"/>
  <c r="P5" i="8"/>
  <c r="L6" i="8"/>
  <c r="M6" i="8"/>
  <c r="P6" i="8"/>
  <c r="L7" i="8"/>
  <c r="M7" i="8"/>
  <c r="P7" i="8"/>
  <c r="P8" i="8"/>
  <c r="L8" i="8"/>
  <c r="M8" i="8"/>
  <c r="L9" i="8"/>
  <c r="P9" i="8"/>
  <c r="L29" i="8"/>
  <c r="R29" i="8" s="1"/>
  <c r="M29" i="8"/>
  <c r="P29" i="8"/>
  <c r="L28" i="8"/>
  <c r="M28" i="8"/>
  <c r="P28" i="8"/>
  <c r="R28" i="8"/>
  <c r="N28" i="8"/>
  <c r="L27" i="8"/>
  <c r="N27" i="8" s="1"/>
  <c r="M27" i="8"/>
  <c r="P27" i="8"/>
  <c r="L26" i="8"/>
  <c r="M26" i="8"/>
  <c r="P26" i="8"/>
  <c r="N26" i="8"/>
  <c r="L3" i="5"/>
  <c r="L2" i="5"/>
  <c r="M2" i="5"/>
  <c r="O2" i="5"/>
  <c r="P2" i="5"/>
  <c r="M3" i="5"/>
  <c r="N3" i="5" s="1"/>
  <c r="O3" i="5"/>
  <c r="P3" i="5"/>
  <c r="L2" i="4"/>
  <c r="M2" i="4"/>
  <c r="O2" i="4"/>
  <c r="P2" i="4"/>
  <c r="N15" i="13" l="1"/>
  <c r="N10" i="13"/>
  <c r="R10" i="13" s="1"/>
  <c r="N5" i="13"/>
  <c r="R5" i="13" s="1"/>
  <c r="N13" i="12"/>
  <c r="N5" i="11"/>
  <c r="R5" i="11" s="1"/>
  <c r="N4" i="8"/>
  <c r="N2" i="6"/>
  <c r="R14" i="13"/>
  <c r="R16" i="13"/>
  <c r="R15" i="13"/>
  <c r="N13" i="13"/>
  <c r="R13" i="13" s="1"/>
  <c r="N12" i="13"/>
  <c r="R12" i="13" s="1"/>
  <c r="N11" i="13"/>
  <c r="R11" i="13" s="1"/>
  <c r="N9" i="13"/>
  <c r="R9" i="13" s="1"/>
  <c r="N8" i="13"/>
  <c r="R8" i="13" s="1"/>
  <c r="N7" i="13"/>
  <c r="R7" i="13" s="1"/>
  <c r="N6" i="13"/>
  <c r="R6" i="13" s="1"/>
  <c r="N4" i="13"/>
  <c r="R4" i="13" s="1"/>
  <c r="R13" i="12"/>
  <c r="N14" i="12"/>
  <c r="N12" i="12"/>
  <c r="N11" i="12"/>
  <c r="N10" i="12"/>
  <c r="N5" i="12"/>
  <c r="R12" i="12"/>
  <c r="N6" i="9"/>
  <c r="N5" i="9"/>
  <c r="N4" i="9"/>
  <c r="R6" i="9"/>
  <c r="R4" i="9"/>
  <c r="N4" i="11"/>
  <c r="R4" i="11" s="1"/>
  <c r="N3" i="11"/>
  <c r="R3" i="11" s="1"/>
  <c r="N2" i="8"/>
  <c r="R3" i="10"/>
  <c r="N3" i="10"/>
  <c r="N3" i="6"/>
  <c r="N3" i="13"/>
  <c r="R3" i="13" s="1"/>
  <c r="N2" i="13"/>
  <c r="R2" i="13" s="1"/>
  <c r="R3" i="12"/>
  <c r="R3" i="9"/>
  <c r="N2" i="9"/>
  <c r="R2" i="9"/>
  <c r="N2" i="11"/>
  <c r="R2" i="11" s="1"/>
  <c r="S2" i="11" s="1"/>
  <c r="N9" i="8"/>
  <c r="N7" i="8"/>
  <c r="N6" i="8"/>
  <c r="N5" i="8"/>
  <c r="N3" i="8"/>
  <c r="N2" i="7"/>
  <c r="R3" i="6"/>
  <c r="R2" i="6"/>
  <c r="R3" i="5"/>
  <c r="N2" i="5"/>
  <c r="R9" i="12"/>
  <c r="R11" i="12"/>
  <c r="R2" i="12"/>
  <c r="N4" i="12"/>
  <c r="N6" i="12"/>
  <c r="R8" i="12"/>
  <c r="R10" i="12"/>
  <c r="R5" i="12"/>
  <c r="R7" i="12"/>
  <c r="N2" i="12"/>
  <c r="R4" i="12"/>
  <c r="N3" i="12"/>
  <c r="N8" i="12"/>
  <c r="N3" i="9"/>
  <c r="R5" i="9"/>
  <c r="R4" i="8"/>
  <c r="R6" i="8"/>
  <c r="R7" i="8"/>
  <c r="R9" i="8"/>
  <c r="R8" i="8"/>
  <c r="R2" i="8"/>
  <c r="R5" i="8"/>
  <c r="R2" i="7"/>
  <c r="N8" i="8"/>
  <c r="R26" i="8"/>
  <c r="R3" i="8"/>
  <c r="N29" i="8"/>
  <c r="R27" i="8"/>
  <c r="N2" i="10"/>
  <c r="R2" i="10"/>
  <c r="S2" i="10" s="1"/>
  <c r="R2" i="5"/>
  <c r="R2" i="4"/>
  <c r="S2" i="4" s="1"/>
  <c r="N2" i="4"/>
  <c r="R6" i="12"/>
  <c r="R14" i="12"/>
  <c r="N9" i="12"/>
  <c r="N7" i="12"/>
  <c r="S4" i="8" l="1"/>
  <c r="S3" i="8"/>
  <c r="S2" i="8"/>
  <c r="S9" i="8"/>
  <c r="S8" i="8"/>
  <c r="S7" i="8"/>
  <c r="S6" i="8"/>
  <c r="S5" i="8"/>
  <c r="S2" i="7"/>
  <c r="S3" i="6"/>
  <c r="S3" i="5"/>
  <c r="S2" i="5"/>
</calcChain>
</file>

<file path=xl/sharedStrings.xml><?xml version="1.0" encoding="utf-8"?>
<sst xmlns="http://schemas.openxmlformats.org/spreadsheetml/2006/main" count="402" uniqueCount="115">
  <si>
    <t>D1-D2</t>
  </si>
  <si>
    <t>D3-D4</t>
  </si>
  <si>
    <t>E</t>
  </si>
  <si>
    <t>P</t>
  </si>
  <si>
    <t>Nota</t>
  </si>
  <si>
    <t>CATEGORIA</t>
  </si>
  <si>
    <t>NOMBRE</t>
  </si>
  <si>
    <t>CLUB</t>
  </si>
  <si>
    <t>APARATO</t>
  </si>
  <si>
    <t>DORSAL</t>
  </si>
  <si>
    <t>A1</t>
  </si>
  <si>
    <t>A2</t>
  </si>
  <si>
    <t>E1</t>
  </si>
  <si>
    <t>E2</t>
  </si>
  <si>
    <t>A</t>
  </si>
  <si>
    <t>DB</t>
  </si>
  <si>
    <t>DA</t>
  </si>
  <si>
    <t>D</t>
  </si>
  <si>
    <t xml:space="preserve">Ranking </t>
  </si>
  <si>
    <t>STROKE</t>
  </si>
  <si>
    <t>MILANY</t>
  </si>
  <si>
    <t>VALERIA GARCÍA</t>
  </si>
  <si>
    <t>COLEGIO ASTURIAS</t>
  </si>
  <si>
    <t>ASTURIAS</t>
  </si>
  <si>
    <t>CONJ. PREBENJAMÍN</t>
  </si>
  <si>
    <t>COLEGIO PUMARÍN</t>
  </si>
  <si>
    <t>PUMARIN</t>
  </si>
  <si>
    <t>COLEGIO NOEGA</t>
  </si>
  <si>
    <t>NOEGA</t>
  </si>
  <si>
    <t>CONJ. BENJAMÍN</t>
  </si>
  <si>
    <t>COLEGIO RÍO PILES</t>
  </si>
  <si>
    <t>COLEGIO MALIAYO</t>
  </si>
  <si>
    <t>RÍO PILES</t>
  </si>
  <si>
    <t>MALIAYO</t>
  </si>
  <si>
    <t>CONJ. ALEVIN</t>
  </si>
  <si>
    <t>CLUB STROKE</t>
  </si>
  <si>
    <t>CLUB RÍTMICA MILANY</t>
  </si>
  <si>
    <t>CONJ. INFANTIL</t>
  </si>
  <si>
    <t>CONJ. CADETE</t>
  </si>
  <si>
    <t>JOLIETH CONTRERAS</t>
  </si>
  <si>
    <t>COLEGIO LA MILAGROSA</t>
  </si>
  <si>
    <t>ALBA CHACÓN</t>
  </si>
  <si>
    <t>COLEGIO SAN FÉLIX</t>
  </si>
  <si>
    <t xml:space="preserve">LOLA QUINTANILLA </t>
  </si>
  <si>
    <t>COLEGIO SAN MIGUEL</t>
  </si>
  <si>
    <t>AIATANA FERNÁNDEZ</t>
  </si>
  <si>
    <t>COLEGIO NICANOR PIÑOLE</t>
  </si>
  <si>
    <t>CLAUDIA SALGADO</t>
  </si>
  <si>
    <t>COLEGIO BEGOÑA</t>
  </si>
  <si>
    <t>VALERIA TRABADELO</t>
  </si>
  <si>
    <t>COLEGIO TREMAÑES</t>
  </si>
  <si>
    <t>PAULA SUÁREZ</t>
  </si>
  <si>
    <t>COLEGIO CORAZÓN DE MARÍA</t>
  </si>
  <si>
    <t>OLIVIA CARDES</t>
  </si>
  <si>
    <t>COLEGIO CABUEÑES</t>
  </si>
  <si>
    <t>ADRIANA IS</t>
  </si>
  <si>
    <t>ADELA ROJO</t>
  </si>
  <si>
    <t>CLARA PÉREZ</t>
  </si>
  <si>
    <t>SALMA ESPINOSA</t>
  </si>
  <si>
    <t>COLEGIO ANTONIO MACHADO</t>
  </si>
  <si>
    <t>BENJAMÍN</t>
  </si>
  <si>
    <t>PAULA MEANA</t>
  </si>
  <si>
    <t>LEIRE FABIÁN</t>
  </si>
  <si>
    <t>MARÍA GONZÁLEZ</t>
  </si>
  <si>
    <t>CANDELA RODRÍGUEZ</t>
  </si>
  <si>
    <t>COLEGIO SAN RAFAEL</t>
  </si>
  <si>
    <t>COLEGIO SAN VICENTE DE PAÚL</t>
  </si>
  <si>
    <t>ALEVÍN</t>
  </si>
  <si>
    <t>JULIA GUTIÉRREZ</t>
  </si>
  <si>
    <t>JIMENA TRUJILLANO</t>
  </si>
  <si>
    <t>ANA BELÉN AQUINO</t>
  </si>
  <si>
    <t>JIMENA RODRÍGUEZ</t>
  </si>
  <si>
    <t>IRINA ALONSO</t>
  </si>
  <si>
    <t>LUCÍA GARCÍA</t>
  </si>
  <si>
    <t>SARA FREGENEDA</t>
  </si>
  <si>
    <t>CANDELA SEVILLANO</t>
  </si>
  <si>
    <t>ELIZAVETA TIMOSHINA</t>
  </si>
  <si>
    <t>CAROLINA DÍAZ</t>
  </si>
  <si>
    <t>CARLA MESTAS</t>
  </si>
  <si>
    <t>MARÍA SARABIA</t>
  </si>
  <si>
    <t>JULIA MUÑÍZ</t>
  </si>
  <si>
    <t>RÍTMICA MILANY</t>
  </si>
  <si>
    <t>RÍTMICA ASTUR</t>
  </si>
  <si>
    <t>RÍTMICA VILLAVICIOSA</t>
  </si>
  <si>
    <t>ADGG</t>
  </si>
  <si>
    <t>RITMICA MILANY</t>
  </si>
  <si>
    <t>INFANTIL</t>
  </si>
  <si>
    <t>JENNIFER HEVIA</t>
  </si>
  <si>
    <t>PAULA DEL VALLE</t>
  </si>
  <si>
    <t>NAIARA PÉREZ</t>
  </si>
  <si>
    <t>SILVANA FERNÁNDEZ</t>
  </si>
  <si>
    <t>LAURA AMORES</t>
  </si>
  <si>
    <t>CELIA LÓPEZ</t>
  </si>
  <si>
    <t>OLAYA SÁNCHEZ</t>
  </si>
  <si>
    <t>CLAUDIA BLANCO</t>
  </si>
  <si>
    <t>ELISA HANNA AMORES</t>
  </si>
  <si>
    <t>NOA BRAGA</t>
  </si>
  <si>
    <t>INÉS FERNÁNDEZ</t>
  </si>
  <si>
    <t>VERA HERRERO</t>
  </si>
  <si>
    <t>SARA PARADA</t>
  </si>
  <si>
    <t>DANIELA CÁCERES</t>
  </si>
  <si>
    <t>NEREA GONZÁLEZ</t>
  </si>
  <si>
    <t xml:space="preserve">RITMICA INDPTE. GIJÓN </t>
  </si>
  <si>
    <t>RÍTMICA GALAICA</t>
  </si>
  <si>
    <t>RÍTMICA CANDÁS</t>
  </si>
  <si>
    <t>D'LYS</t>
  </si>
  <si>
    <t>CADETE</t>
  </si>
  <si>
    <t>AROS</t>
  </si>
  <si>
    <t>CUERDAS</t>
  </si>
  <si>
    <t>3 AROS +2 PELOTAS</t>
  </si>
  <si>
    <t>ARO</t>
  </si>
  <si>
    <t>CUERDA</t>
  </si>
  <si>
    <t>CINTA</t>
  </si>
  <si>
    <t>ML</t>
  </si>
  <si>
    <t>PREBENJAMÍN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</si>
</sst>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99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2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zoomScale="124" zoomScaleNormal="124" workbookViewId="0">
      <selection activeCell="S15" sqref="S15"/>
    </sheetView>
  </sheetViews>
  <sheetFormatPr baseColWidth="10" defaultColWidth="8.7109375" defaultRowHeight="15" x14ac:dyDescent="0.25"/>
  <cols>
    <col min="1" max="1" width="9.7109375" bestFit="1" customWidth="1"/>
    <col min="2" max="2" width="19.28515625" bestFit="1" customWidth="1"/>
    <col min="3" max="3" width="13.7109375" bestFit="1" customWidth="1"/>
    <col min="4" max="4" width="18.42578125" customWidth="1"/>
    <col min="5" max="5" width="10" customWidth="1"/>
    <col min="6" max="6" width="9.42578125" customWidth="1"/>
    <col min="7" max="7" width="7.5703125" customWidth="1"/>
    <col min="8" max="8" width="5.85546875" customWidth="1"/>
    <col min="9" max="9" width="6.28515625" customWidth="1"/>
    <col min="10" max="10" width="6" customWidth="1"/>
    <col min="11" max="11" width="6.28515625" customWidth="1"/>
    <col min="12" max="12" width="5.7109375" customWidth="1"/>
    <col min="13" max="13" width="7" customWidth="1"/>
    <col min="14" max="14" width="6" customWidth="1"/>
    <col min="15" max="15" width="5" customWidth="1"/>
    <col min="16" max="16" width="5.7109375" customWidth="1"/>
    <col min="17" max="17" width="4.7109375" customWidth="1"/>
    <col min="18" max="18" width="8" customWidth="1"/>
    <col min="19" max="19" width="6.7109375" customWidth="1"/>
    <col min="20" max="20" width="7.140625" bestFit="1" customWidth="1"/>
    <col min="21" max="21" width="29.7109375" customWidth="1"/>
    <col min="22" max="257" width="11.42578125" customWidth="1"/>
  </cols>
  <sheetData>
    <row r="1" spans="1:20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20" x14ac:dyDescent="0.25">
      <c r="A2" s="20">
        <v>1</v>
      </c>
      <c r="B2" s="20" t="s">
        <v>22</v>
      </c>
      <c r="C2" s="20" t="s">
        <v>23</v>
      </c>
      <c r="D2" s="20" t="s">
        <v>24</v>
      </c>
      <c r="E2" s="20" t="s">
        <v>113</v>
      </c>
      <c r="F2" s="1">
        <v>0.1</v>
      </c>
      <c r="G2" s="1">
        <v>1</v>
      </c>
      <c r="H2" s="1">
        <v>8.6999999999999993</v>
      </c>
      <c r="I2" s="1">
        <v>8.6999999999999993</v>
      </c>
      <c r="J2" s="1">
        <v>6.8</v>
      </c>
      <c r="K2" s="1">
        <v>6.5</v>
      </c>
      <c r="L2" s="1">
        <f>F2</f>
        <v>0.1</v>
      </c>
      <c r="M2" s="1">
        <f>G2</f>
        <v>1</v>
      </c>
      <c r="N2" s="1">
        <f t="shared" ref="N2" si="0">L2+M2</f>
        <v>1.1000000000000001</v>
      </c>
      <c r="O2" s="1">
        <f>IF(H2+I2&gt;0,10-((H2+I2)/2),0)</f>
        <v>1.3000000000000007</v>
      </c>
      <c r="P2" s="1">
        <f>IF( J2+K2&gt;0,10-((J2+K2)/2),0)</f>
        <v>3.3499999999999996</v>
      </c>
      <c r="Q2" s="3">
        <v>0</v>
      </c>
      <c r="R2" s="2">
        <f>L2+M2+O2+P2-Q2</f>
        <v>5.75</v>
      </c>
      <c r="S2">
        <f>_xlfn.RANK.EQ(R2,R2:R18)</f>
        <v>1</v>
      </c>
    </row>
    <row r="3" spans="1:20" ht="14.45" x14ac:dyDescent="0.3">
      <c r="A3" s="20"/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2"/>
    </row>
    <row r="4" spans="1:20" ht="14.45" x14ac:dyDescent="0.3">
      <c r="A4" s="20"/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</row>
    <row r="5" spans="1:20" ht="14.45" x14ac:dyDescent="0.3">
      <c r="A5" s="20"/>
      <c r="B5" s="20"/>
      <c r="C5" s="20"/>
      <c r="D5" s="20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2"/>
    </row>
    <row r="6" spans="1:20" ht="14.45" x14ac:dyDescent="0.3">
      <c r="A6" s="20"/>
      <c r="B6" s="20"/>
      <c r="C6" s="20"/>
      <c r="D6" s="20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</row>
    <row r="7" spans="1:20" ht="14.45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  <c r="T7" s="7"/>
    </row>
    <row r="8" spans="1:20" ht="14.45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</row>
    <row r="9" spans="1:20" ht="14.45" x14ac:dyDescent="0.3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</row>
    <row r="10" spans="1:20" ht="14.45" x14ac:dyDescent="0.3">
      <c r="F10" s="1"/>
      <c r="G10" s="1"/>
      <c r="H10" s="1"/>
      <c r="I10" s="1"/>
      <c r="J10" s="1"/>
      <c r="K10" s="1"/>
      <c r="L10" s="1"/>
      <c r="M10" s="1"/>
      <c r="N10" s="9"/>
      <c r="O10" s="1"/>
      <c r="P10" s="1"/>
      <c r="Q10" s="3"/>
      <c r="R10" s="2"/>
      <c r="T10" s="7"/>
    </row>
    <row r="11" spans="1:20" ht="14.45" x14ac:dyDescent="0.3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2"/>
      <c r="T11" s="7"/>
    </row>
    <row r="12" spans="1:20" ht="14.45" x14ac:dyDescent="0.3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</row>
    <row r="13" spans="1:20" ht="14.45" x14ac:dyDescent="0.3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</row>
    <row r="14" spans="1:20" ht="14.45" x14ac:dyDescent="0.3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  <c r="T14" s="7"/>
    </row>
    <row r="15" spans="1:20" ht="14.45" x14ac:dyDescent="0.3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  <c r="T15" s="7"/>
    </row>
    <row r="16" spans="1:20" ht="14.45" x14ac:dyDescent="0.3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  <c r="T16" s="7"/>
    </row>
    <row r="17" spans="6:20" ht="14.45" x14ac:dyDescent="0.3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2"/>
    </row>
    <row r="18" spans="6:20" ht="14.45" x14ac:dyDescent="0.3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2"/>
      <c r="T18" s="7"/>
    </row>
    <row r="19" spans="6:20" ht="14.45" x14ac:dyDescent="0.3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2"/>
    </row>
    <row r="20" spans="6:20" ht="14.45" x14ac:dyDescent="0.3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2"/>
    </row>
    <row r="21" spans="6:20" ht="14.45" x14ac:dyDescent="0.3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2"/>
    </row>
    <row r="22" spans="6:20" ht="14.45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2"/>
    </row>
    <row r="23" spans="6:20" ht="14.4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2"/>
    </row>
    <row r="24" spans="6:20" ht="14.4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2"/>
    </row>
    <row r="25" spans="6:20" ht="14.45" x14ac:dyDescent="0.3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2"/>
    </row>
    <row r="26" spans="6:20" ht="14.45" x14ac:dyDescent="0.3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2"/>
    </row>
    <row r="27" spans="6:20" ht="14.45" x14ac:dyDescent="0.3">
      <c r="L27" s="1"/>
      <c r="M27" s="1"/>
      <c r="N27" s="1"/>
      <c r="O27" s="1"/>
      <c r="P27" s="1"/>
      <c r="Q27" s="3"/>
      <c r="R27" s="2"/>
    </row>
    <row r="28" spans="6:20" ht="14.45" x14ac:dyDescent="0.3">
      <c r="L28" s="1"/>
      <c r="M28" s="1"/>
      <c r="N28" s="1"/>
      <c r="O28" s="1"/>
      <c r="P28" s="1"/>
      <c r="Q28" s="3"/>
      <c r="R28" s="2"/>
    </row>
    <row r="29" spans="6:20" ht="14.45" x14ac:dyDescent="0.3">
      <c r="L29" s="1"/>
      <c r="M29" s="1"/>
      <c r="N29" s="1"/>
      <c r="O29" s="1"/>
      <c r="P29" s="1"/>
      <c r="Q29" s="3"/>
      <c r="R29" s="2"/>
    </row>
    <row r="30" spans="6:20" ht="14.45" x14ac:dyDescent="0.3">
      <c r="L30" s="1"/>
      <c r="M30" s="1"/>
      <c r="N30" s="1"/>
      <c r="O30" s="1"/>
      <c r="P30" s="1"/>
      <c r="Q30" s="3"/>
      <c r="R30" s="2"/>
    </row>
    <row r="31" spans="6:20" x14ac:dyDescent="0.25">
      <c r="L31" s="1"/>
      <c r="M31" s="1"/>
      <c r="N31" s="1"/>
      <c r="O31" s="1"/>
      <c r="P31" s="1"/>
      <c r="Q31" s="3"/>
      <c r="R31" s="2"/>
    </row>
    <row r="32" spans="6:20" x14ac:dyDescent="0.25">
      <c r="L32" s="1"/>
      <c r="M32" s="1"/>
      <c r="N32" s="1"/>
      <c r="O32" s="1"/>
      <c r="P32" s="1"/>
      <c r="Q32" s="3"/>
      <c r="R32" s="2"/>
    </row>
    <row r="33" spans="12:18" x14ac:dyDescent="0.25">
      <c r="L33" s="1"/>
      <c r="M33" s="1"/>
      <c r="N33" s="1"/>
      <c r="O33" s="1"/>
      <c r="P33" s="1"/>
      <c r="Q33" s="3"/>
      <c r="R33" s="2"/>
    </row>
    <row r="34" spans="12:18" x14ac:dyDescent="0.25">
      <c r="L34" s="1"/>
      <c r="M34" s="1"/>
      <c r="N34" s="1"/>
      <c r="O34" s="1"/>
      <c r="P34" s="1"/>
      <c r="Q34" s="3"/>
      <c r="R34" s="2"/>
    </row>
    <row r="35" spans="12:18" x14ac:dyDescent="0.25">
      <c r="L35" s="1"/>
      <c r="M35" s="1"/>
      <c r="N35" s="1"/>
      <c r="O35" s="1"/>
      <c r="P35" s="1"/>
      <c r="Q35" s="3"/>
      <c r="R35" s="2"/>
    </row>
    <row r="36" spans="12:18" x14ac:dyDescent="0.25">
      <c r="L36" s="1"/>
      <c r="M36" s="1"/>
      <c r="N36" s="1"/>
      <c r="O36" s="1"/>
      <c r="P36" s="1"/>
      <c r="Q36" s="3"/>
      <c r="R36" s="2"/>
    </row>
    <row r="37" spans="12:18" x14ac:dyDescent="0.25">
      <c r="L37" s="1"/>
      <c r="M37" s="1"/>
      <c r="N37" s="1"/>
      <c r="O37" s="1"/>
      <c r="P37" s="1"/>
      <c r="Q37" s="3"/>
      <c r="R37" s="2"/>
    </row>
    <row r="38" spans="12:18" x14ac:dyDescent="0.25">
      <c r="L38" s="1"/>
      <c r="M38" s="1"/>
      <c r="N38" s="1"/>
      <c r="O38" s="1"/>
      <c r="P38" s="1"/>
      <c r="Q38" s="3"/>
      <c r="R38" s="2"/>
    </row>
    <row r="39" spans="12:18" x14ac:dyDescent="0.25">
      <c r="L39" s="1"/>
      <c r="M39" s="1"/>
      <c r="N39" s="1"/>
      <c r="O39" s="1"/>
      <c r="P39" s="1"/>
      <c r="Q39" s="3"/>
      <c r="R39" s="2"/>
    </row>
    <row r="40" spans="12:18" x14ac:dyDescent="0.25">
      <c r="L40" s="1"/>
      <c r="M40" s="1"/>
      <c r="N40" s="1"/>
      <c r="O40" s="1"/>
      <c r="P40" s="1"/>
      <c r="Q40" s="3"/>
      <c r="R40" s="2"/>
    </row>
    <row r="41" spans="12:18" x14ac:dyDescent="0.25">
      <c r="L41" s="1"/>
      <c r="M41" s="1"/>
      <c r="N41" s="1"/>
      <c r="O41" s="1"/>
      <c r="P41" s="1"/>
      <c r="Q41" s="3"/>
      <c r="R41" s="2"/>
    </row>
    <row r="42" spans="12:18" x14ac:dyDescent="0.25">
      <c r="L42" s="1"/>
      <c r="M42" s="1"/>
      <c r="N42" s="1"/>
      <c r="O42" s="1"/>
      <c r="P42" s="1"/>
      <c r="Q42" s="3"/>
      <c r="R42" s="2"/>
    </row>
    <row r="43" spans="12:18" x14ac:dyDescent="0.25">
      <c r="L43" s="1"/>
      <c r="M43" s="1"/>
      <c r="N43" s="1"/>
      <c r="O43" s="1"/>
      <c r="P43" s="1"/>
      <c r="Q43" s="3"/>
      <c r="R43" s="2"/>
    </row>
    <row r="44" spans="12:18" x14ac:dyDescent="0.25">
      <c r="L44" s="1"/>
      <c r="M44" s="1"/>
      <c r="N44" s="1"/>
      <c r="O44" s="1"/>
      <c r="P44" s="1"/>
      <c r="Q44" s="3"/>
      <c r="R44" s="2"/>
    </row>
    <row r="45" spans="12:18" x14ac:dyDescent="0.25">
      <c r="L45" s="1"/>
      <c r="M45" s="1"/>
      <c r="N45" s="1"/>
      <c r="O45" s="1"/>
      <c r="P45" s="1"/>
      <c r="Q45" s="3"/>
      <c r="R45" s="2"/>
    </row>
    <row r="46" spans="12:18" x14ac:dyDescent="0.25">
      <c r="L46" s="1"/>
      <c r="M46" s="1"/>
      <c r="N46" s="1"/>
      <c r="O46" s="1"/>
      <c r="P46" s="1"/>
      <c r="Q46" s="3"/>
      <c r="R46" s="2"/>
    </row>
    <row r="47" spans="12:18" x14ac:dyDescent="0.25">
      <c r="L47" s="1"/>
      <c r="M47" s="1"/>
      <c r="N47" s="1"/>
      <c r="O47" s="1"/>
      <c r="P47" s="1"/>
      <c r="Q47" s="3"/>
      <c r="R47" s="2"/>
    </row>
    <row r="48" spans="12:18" x14ac:dyDescent="0.25">
      <c r="L48" s="1"/>
      <c r="M48" s="1"/>
      <c r="N48" s="1"/>
      <c r="O48" s="1"/>
      <c r="P48" s="1"/>
      <c r="Q48" s="3"/>
      <c r="R48" s="2"/>
    </row>
    <row r="49" spans="12:18" x14ac:dyDescent="0.25">
      <c r="L49" s="1"/>
      <c r="M49" s="1"/>
      <c r="N49" s="1"/>
      <c r="O49" s="1"/>
      <c r="P49" s="1"/>
      <c r="Q49" s="3"/>
      <c r="R49" s="2"/>
    </row>
    <row r="50" spans="12:18" x14ac:dyDescent="0.25">
      <c r="L50" s="1"/>
      <c r="M50" s="1"/>
      <c r="N50" s="1"/>
      <c r="O50" s="1"/>
      <c r="P50" s="1"/>
      <c r="Q50" s="3"/>
      <c r="R50" s="2"/>
    </row>
    <row r="51" spans="12:18" x14ac:dyDescent="0.25">
      <c r="L51" s="1"/>
      <c r="M51" s="1"/>
      <c r="N51" s="1"/>
      <c r="O51" s="1"/>
      <c r="P51" s="1"/>
      <c r="Q51" s="3"/>
      <c r="R51" s="2"/>
    </row>
    <row r="52" spans="12:18" x14ac:dyDescent="0.25">
      <c r="L52" s="1"/>
      <c r="M52" s="1"/>
      <c r="N52" s="1"/>
      <c r="O52" s="1"/>
      <c r="P52" s="1"/>
      <c r="Q52" s="3"/>
      <c r="R52" s="2"/>
    </row>
    <row r="53" spans="12:18" x14ac:dyDescent="0.25">
      <c r="L53" s="1"/>
      <c r="M53" s="1"/>
      <c r="N53" s="1"/>
      <c r="O53" s="1"/>
      <c r="P53" s="1"/>
      <c r="Q53" s="3"/>
      <c r="R53" s="2"/>
    </row>
    <row r="54" spans="12:18" x14ac:dyDescent="0.25">
      <c r="L54" s="1"/>
      <c r="M54" s="1"/>
      <c r="N54" s="1"/>
      <c r="O54" s="1"/>
      <c r="P54" s="1"/>
      <c r="Q54" s="3"/>
      <c r="R54" s="2"/>
    </row>
    <row r="55" spans="12:18" x14ac:dyDescent="0.25">
      <c r="L55" s="1"/>
      <c r="M55" s="1"/>
      <c r="N55" s="1"/>
      <c r="O55" s="1"/>
      <c r="P55" s="1"/>
      <c r="Q55" s="3"/>
      <c r="R55" s="2"/>
    </row>
    <row r="56" spans="12:18" x14ac:dyDescent="0.25">
      <c r="L56" s="1"/>
      <c r="M56" s="1"/>
      <c r="N56" s="1"/>
      <c r="O56" s="1"/>
      <c r="P56" s="1"/>
      <c r="Q56" s="3"/>
      <c r="R56" s="2"/>
    </row>
    <row r="57" spans="12:18" x14ac:dyDescent="0.25">
      <c r="L57" s="1"/>
      <c r="M57" s="1"/>
      <c r="N57" s="1"/>
      <c r="O57" s="1"/>
      <c r="P57" s="1"/>
      <c r="Q57" s="3"/>
      <c r="R57" s="2"/>
    </row>
    <row r="58" spans="12:18" x14ac:dyDescent="0.25">
      <c r="L58" s="1"/>
      <c r="M58" s="1"/>
      <c r="N58" s="1"/>
      <c r="O58" s="1"/>
      <c r="P58" s="1"/>
      <c r="Q58" s="3"/>
      <c r="R58" s="2"/>
    </row>
    <row r="59" spans="12:18" x14ac:dyDescent="0.25">
      <c r="L59" s="1"/>
      <c r="M59" s="1"/>
      <c r="N59" s="1"/>
      <c r="O59" s="1"/>
      <c r="P59" s="1"/>
      <c r="Q59" s="3"/>
      <c r="R59" s="2"/>
    </row>
    <row r="60" spans="12:18" x14ac:dyDescent="0.25">
      <c r="L60" s="1"/>
      <c r="M60" s="1"/>
      <c r="N60" s="1"/>
      <c r="O60" s="1"/>
      <c r="P60" s="1"/>
      <c r="Q60" s="3"/>
      <c r="R60" s="2"/>
    </row>
    <row r="61" spans="12:18" x14ac:dyDescent="0.25">
      <c r="L61" s="1"/>
      <c r="M61" s="1"/>
      <c r="N61" s="1"/>
      <c r="O61" s="1"/>
      <c r="P61" s="1"/>
      <c r="Q61" s="3"/>
      <c r="R61" s="2"/>
    </row>
    <row r="62" spans="12:18" x14ac:dyDescent="0.25">
      <c r="L62" s="1"/>
      <c r="M62" s="1"/>
      <c r="N62" s="1"/>
      <c r="O62" s="1"/>
      <c r="P62" s="1"/>
      <c r="Q62" s="3"/>
      <c r="R62" s="2"/>
    </row>
    <row r="63" spans="12:18" x14ac:dyDescent="0.25">
      <c r="L63" s="1"/>
      <c r="M63" s="1"/>
      <c r="N63" s="1"/>
      <c r="O63" s="1"/>
      <c r="P63" s="1"/>
      <c r="Q63" s="3"/>
      <c r="R63" s="2"/>
    </row>
    <row r="64" spans="12:18" x14ac:dyDescent="0.25">
      <c r="L64" s="1"/>
      <c r="M64" s="1"/>
      <c r="N64" s="1"/>
      <c r="O64" s="1"/>
      <c r="P64" s="1"/>
      <c r="Q64" s="3"/>
      <c r="R64" s="2"/>
    </row>
    <row r="65" spans="12:18" x14ac:dyDescent="0.25">
      <c r="L65" s="1"/>
      <c r="M65" s="1"/>
      <c r="N65" s="1"/>
      <c r="O65" s="1"/>
      <c r="P65" s="1"/>
      <c r="Q65" s="3"/>
      <c r="R65" s="2"/>
    </row>
    <row r="66" spans="12:18" x14ac:dyDescent="0.25">
      <c r="L66" s="1"/>
      <c r="M66" s="1"/>
      <c r="N66" s="1"/>
      <c r="O66" s="1"/>
      <c r="P66" s="1"/>
      <c r="Q66" s="3"/>
      <c r="R66" s="2"/>
    </row>
    <row r="67" spans="12:18" x14ac:dyDescent="0.25">
      <c r="L67" s="1"/>
      <c r="M67" s="1"/>
      <c r="N67" s="1"/>
      <c r="O67" s="1"/>
      <c r="P67" s="1"/>
      <c r="Q67" s="3"/>
      <c r="R67" s="2"/>
    </row>
    <row r="68" spans="12:18" x14ac:dyDescent="0.25">
      <c r="L68" s="1"/>
      <c r="M68" s="1"/>
      <c r="N68" s="1"/>
      <c r="O68" s="1"/>
      <c r="P68" s="1"/>
      <c r="Q68" s="3"/>
      <c r="R68" s="2"/>
    </row>
    <row r="69" spans="12:18" x14ac:dyDescent="0.25">
      <c r="L69" s="1"/>
      <c r="M69" s="1"/>
      <c r="N69" s="1"/>
      <c r="O69" s="1"/>
      <c r="P69" s="1"/>
      <c r="Q69" s="3"/>
      <c r="R69" s="2"/>
    </row>
    <row r="70" spans="12:18" x14ac:dyDescent="0.25">
      <c r="L70" s="1"/>
      <c r="M70" s="1"/>
      <c r="N70" s="1"/>
      <c r="O70" s="1"/>
      <c r="P70" s="1"/>
      <c r="Q70" s="3"/>
      <c r="R70" s="2"/>
    </row>
    <row r="71" spans="12:18" x14ac:dyDescent="0.25">
      <c r="L71" s="1"/>
      <c r="M71" s="1"/>
      <c r="N71" s="1"/>
      <c r="O71" s="1"/>
      <c r="P71" s="1"/>
      <c r="Q71" s="3"/>
      <c r="R71" s="2"/>
    </row>
    <row r="72" spans="12:18" x14ac:dyDescent="0.25">
      <c r="L72" s="1"/>
      <c r="M72" s="1"/>
      <c r="N72" s="1"/>
      <c r="O72" s="1"/>
      <c r="P72" s="1"/>
      <c r="Q72" s="3"/>
      <c r="R72" s="2"/>
    </row>
    <row r="73" spans="12:18" x14ac:dyDescent="0.25">
      <c r="L73" s="1"/>
      <c r="M73" s="1"/>
      <c r="N73" s="1"/>
      <c r="O73" s="1"/>
      <c r="P73" s="1"/>
      <c r="Q73" s="3"/>
      <c r="R73" s="2"/>
    </row>
    <row r="74" spans="12:18" x14ac:dyDescent="0.25">
      <c r="L74" s="1"/>
      <c r="M74" s="1"/>
      <c r="N74" s="1"/>
      <c r="O74" s="1"/>
      <c r="P74" s="1"/>
      <c r="Q74" s="3"/>
      <c r="R74" s="2"/>
    </row>
    <row r="75" spans="12:18" x14ac:dyDescent="0.25">
      <c r="L75" s="1"/>
      <c r="M75" s="1"/>
      <c r="N75" s="1"/>
      <c r="O75" s="1"/>
      <c r="P75" s="1"/>
      <c r="Q75" s="3"/>
      <c r="R75" s="2"/>
    </row>
    <row r="76" spans="12:18" x14ac:dyDescent="0.25">
      <c r="L76" s="1"/>
      <c r="M76" s="1"/>
      <c r="N76" s="1"/>
      <c r="O76" s="1"/>
      <c r="P76" s="1"/>
      <c r="Q76" s="3"/>
      <c r="R76" s="2"/>
    </row>
    <row r="77" spans="12:18" x14ac:dyDescent="0.25">
      <c r="L77" s="1"/>
      <c r="M77" s="1"/>
      <c r="N77" s="1"/>
      <c r="O77" s="1"/>
      <c r="P77" s="1"/>
      <c r="Q77" s="3"/>
      <c r="R77" s="2"/>
    </row>
    <row r="78" spans="12:18" x14ac:dyDescent="0.25">
      <c r="L78" s="1"/>
      <c r="M78" s="1"/>
      <c r="N78" s="1"/>
      <c r="O78" s="1"/>
      <c r="P78" s="1"/>
      <c r="Q78" s="3"/>
      <c r="R78" s="2"/>
    </row>
    <row r="79" spans="12:18" x14ac:dyDescent="0.25">
      <c r="L79" s="1"/>
      <c r="M79" s="1"/>
      <c r="N79" s="1"/>
      <c r="O79" s="1"/>
      <c r="P79" s="1"/>
      <c r="Q79" s="3"/>
      <c r="R79" s="2"/>
    </row>
    <row r="80" spans="12:18" x14ac:dyDescent="0.25">
      <c r="L80" s="1"/>
      <c r="M80" s="1"/>
      <c r="N80" s="1"/>
      <c r="O80" s="1"/>
      <c r="P80" s="1"/>
      <c r="Q80" s="3"/>
      <c r="R80" s="2"/>
    </row>
    <row r="81" spans="12:18" x14ac:dyDescent="0.25">
      <c r="L81" s="1"/>
      <c r="M81" s="1"/>
      <c r="N81" s="1"/>
      <c r="O81" s="1"/>
      <c r="P81" s="1"/>
      <c r="Q81" s="3"/>
      <c r="R81" s="2"/>
    </row>
    <row r="82" spans="12:18" x14ac:dyDescent="0.25">
      <c r="L82" s="1"/>
      <c r="M82" s="1"/>
      <c r="N82" s="1"/>
      <c r="O82" s="1"/>
      <c r="P82" s="1"/>
      <c r="Q82" s="3"/>
      <c r="R82" s="2"/>
    </row>
    <row r="83" spans="12:18" x14ac:dyDescent="0.25">
      <c r="L83" s="1"/>
      <c r="M83" s="1"/>
      <c r="N83" s="1"/>
      <c r="O83" s="1"/>
      <c r="P83" s="1"/>
      <c r="Q83" s="3"/>
      <c r="R83" s="2"/>
    </row>
    <row r="84" spans="12:18" x14ac:dyDescent="0.25">
      <c r="L84" s="1"/>
      <c r="M84" s="1"/>
      <c r="N84" s="1"/>
      <c r="O84" s="1"/>
      <c r="P84" s="1"/>
      <c r="Q84" s="3"/>
      <c r="R84" s="2"/>
    </row>
    <row r="85" spans="12:18" x14ac:dyDescent="0.25">
      <c r="L85" s="1"/>
      <c r="M85" s="1"/>
      <c r="N85" s="1"/>
      <c r="O85" s="1"/>
      <c r="P85" s="1"/>
      <c r="Q85" s="3"/>
      <c r="R85" s="2"/>
    </row>
    <row r="86" spans="12:18" x14ac:dyDescent="0.25">
      <c r="L86" s="1"/>
      <c r="M86" s="1"/>
      <c r="N86" s="1"/>
      <c r="O86" s="1"/>
      <c r="P86" s="1"/>
      <c r="Q86" s="3"/>
      <c r="R86" s="2"/>
    </row>
    <row r="87" spans="12:18" x14ac:dyDescent="0.25">
      <c r="L87" s="1"/>
      <c r="M87" s="1"/>
      <c r="N87" s="1"/>
      <c r="O87" s="1"/>
      <c r="P87" s="1"/>
      <c r="Q87" s="3"/>
      <c r="R87" s="2"/>
    </row>
    <row r="88" spans="12:18" x14ac:dyDescent="0.25">
      <c r="L88" s="1"/>
      <c r="M88" s="1"/>
      <c r="N88" s="1"/>
      <c r="O88" s="1"/>
      <c r="P88" s="1"/>
      <c r="Q88" s="3"/>
      <c r="R88" s="2"/>
    </row>
    <row r="89" spans="12:18" x14ac:dyDescent="0.25">
      <c r="L89" s="1"/>
      <c r="M89" s="1"/>
      <c r="N89" s="1"/>
      <c r="O89" s="1"/>
      <c r="P89" s="1"/>
      <c r="Q89" s="3"/>
      <c r="R89" s="2"/>
    </row>
    <row r="90" spans="12:18" x14ac:dyDescent="0.25">
      <c r="L90" s="1"/>
      <c r="M90" s="1"/>
      <c r="N90" s="1"/>
      <c r="O90" s="1"/>
      <c r="P90" s="1"/>
      <c r="Q90" s="3"/>
      <c r="R90" s="2"/>
    </row>
    <row r="91" spans="12:18" x14ac:dyDescent="0.25">
      <c r="L91" s="1"/>
      <c r="M91" s="1"/>
      <c r="N91" s="1"/>
      <c r="O91" s="1"/>
      <c r="P91" s="1"/>
      <c r="Q91" s="3"/>
      <c r="R91" s="2"/>
    </row>
    <row r="92" spans="12:18" x14ac:dyDescent="0.25">
      <c r="L92" s="1"/>
      <c r="M92" s="1"/>
      <c r="N92" s="1"/>
      <c r="O92" s="1"/>
      <c r="P92" s="1"/>
      <c r="Q92" s="3"/>
      <c r="R92" s="2"/>
    </row>
    <row r="93" spans="12:18" x14ac:dyDescent="0.25">
      <c r="L93" s="1"/>
      <c r="M93" s="1"/>
      <c r="N93" s="1"/>
      <c r="O93" s="1"/>
      <c r="P93" s="1"/>
      <c r="Q93" s="3"/>
      <c r="R93" s="2"/>
    </row>
    <row r="94" spans="12:18" x14ac:dyDescent="0.25">
      <c r="L94" s="1"/>
      <c r="M94" s="1"/>
      <c r="N94" s="1"/>
      <c r="O94" s="1"/>
      <c r="P94" s="1"/>
      <c r="Q94" s="3"/>
      <c r="R94" s="2"/>
    </row>
    <row r="95" spans="12:18" x14ac:dyDescent="0.25">
      <c r="L95" s="1"/>
      <c r="M95" s="1"/>
      <c r="N95" s="1"/>
      <c r="O95" s="1"/>
      <c r="P95" s="1"/>
      <c r="Q95" s="3"/>
      <c r="R95" s="2"/>
    </row>
    <row r="96" spans="12:18" x14ac:dyDescent="0.25">
      <c r="L96" s="1"/>
      <c r="M96" s="1"/>
      <c r="N96" s="1"/>
      <c r="O96" s="1"/>
      <c r="P96" s="1"/>
      <c r="Q96" s="3"/>
      <c r="R96" s="2"/>
    </row>
    <row r="97" spans="12:18" x14ac:dyDescent="0.25">
      <c r="L97" s="1"/>
      <c r="M97" s="1"/>
      <c r="N97" s="1"/>
      <c r="O97" s="1"/>
      <c r="P97" s="1"/>
      <c r="Q97" s="3"/>
      <c r="R97" s="2"/>
    </row>
    <row r="98" spans="12:18" x14ac:dyDescent="0.25">
      <c r="L98" s="1"/>
      <c r="M98" s="1"/>
      <c r="N98" s="1"/>
      <c r="O98" s="1"/>
      <c r="P98" s="1"/>
      <c r="Q98" s="3"/>
      <c r="R98" s="2"/>
    </row>
    <row r="99" spans="12:18" x14ac:dyDescent="0.25">
      <c r="L99" s="1"/>
      <c r="M99" s="1"/>
      <c r="N99" s="1"/>
      <c r="O99" s="1"/>
      <c r="P99" s="1"/>
      <c r="Q99" s="3"/>
      <c r="R99" s="2"/>
    </row>
    <row r="100" spans="12:18" x14ac:dyDescent="0.25">
      <c r="L100" s="1"/>
      <c r="M100" s="1"/>
      <c r="N100" s="1"/>
      <c r="O100" s="1"/>
      <c r="P100" s="1"/>
      <c r="Q100" s="3"/>
      <c r="R100" s="2"/>
    </row>
    <row r="101" spans="12:18" x14ac:dyDescent="0.25">
      <c r="L101" s="1"/>
      <c r="M101" s="1"/>
      <c r="N101" s="1"/>
      <c r="O101" s="1"/>
      <c r="P101" s="1"/>
      <c r="Q101" s="3"/>
      <c r="R101" s="2"/>
    </row>
    <row r="102" spans="12:18" x14ac:dyDescent="0.25">
      <c r="L102" s="1"/>
      <c r="M102" s="1"/>
      <c r="N102" s="1"/>
      <c r="O102" s="1"/>
      <c r="P102" s="1"/>
      <c r="Q102" s="3"/>
      <c r="R102" s="2"/>
    </row>
    <row r="103" spans="12:18" x14ac:dyDescent="0.25">
      <c r="L103" s="1"/>
      <c r="M103" s="1"/>
      <c r="N103" s="1"/>
      <c r="O103" s="1"/>
      <c r="P103" s="1"/>
      <c r="Q103" s="3"/>
      <c r="R103" s="2"/>
    </row>
    <row r="104" spans="12:18" x14ac:dyDescent="0.25">
      <c r="L104" s="1"/>
      <c r="M104" s="1"/>
      <c r="N104" s="1"/>
      <c r="O104" s="1"/>
      <c r="P104" s="1"/>
      <c r="Q104" s="3"/>
      <c r="R104" s="2"/>
    </row>
    <row r="105" spans="12:18" x14ac:dyDescent="0.25">
      <c r="L105" s="1"/>
      <c r="M105" s="1"/>
      <c r="N105" s="1"/>
      <c r="O105" s="1"/>
      <c r="P105" s="1"/>
      <c r="Q105" s="3"/>
      <c r="R105" s="2"/>
    </row>
    <row r="106" spans="12:18" x14ac:dyDescent="0.25">
      <c r="L106" s="1"/>
      <c r="M106" s="1"/>
      <c r="N106" s="1"/>
      <c r="O106" s="1"/>
      <c r="P106" s="1"/>
      <c r="Q106" s="3"/>
      <c r="R106" s="2"/>
    </row>
    <row r="107" spans="12:18" x14ac:dyDescent="0.25">
      <c r="L107" s="1"/>
      <c r="M107" s="1"/>
      <c r="N107" s="1"/>
      <c r="O107" s="1"/>
      <c r="P107" s="1"/>
      <c r="Q107" s="3"/>
      <c r="R107" s="2"/>
    </row>
    <row r="108" spans="12:18" x14ac:dyDescent="0.25">
      <c r="L108" s="1"/>
      <c r="M108" s="1"/>
      <c r="N108" s="1"/>
      <c r="O108" s="1"/>
      <c r="P108" s="1"/>
      <c r="Q108" s="3"/>
      <c r="R108" s="2"/>
    </row>
    <row r="109" spans="12:18" x14ac:dyDescent="0.25">
      <c r="L109" s="1"/>
      <c r="M109" s="1"/>
      <c r="N109" s="1"/>
      <c r="O109" s="1"/>
      <c r="P109" s="1"/>
      <c r="Q109" s="3"/>
      <c r="R109" s="2"/>
    </row>
    <row r="110" spans="12:18" x14ac:dyDescent="0.25">
      <c r="L110" s="1"/>
      <c r="M110" s="1"/>
      <c r="N110" s="1"/>
      <c r="O110" s="1"/>
      <c r="P110" s="1"/>
      <c r="Q110" s="3"/>
      <c r="R110" s="2"/>
    </row>
    <row r="111" spans="12:18" x14ac:dyDescent="0.25">
      <c r="L111" s="1"/>
      <c r="M111" s="1"/>
      <c r="N111" s="1"/>
      <c r="O111" s="1"/>
      <c r="P111" s="1"/>
      <c r="Q111" s="3"/>
      <c r="R111" s="2"/>
    </row>
    <row r="112" spans="12:18" x14ac:dyDescent="0.25">
      <c r="L112" s="1"/>
      <c r="M112" s="1"/>
      <c r="N112" s="1"/>
      <c r="O112" s="1"/>
      <c r="P112" s="1"/>
      <c r="Q112" s="3"/>
      <c r="R112" s="2"/>
    </row>
    <row r="113" spans="12:18" x14ac:dyDescent="0.25">
      <c r="L113" s="1"/>
      <c r="M113" s="1"/>
      <c r="N113" s="1"/>
      <c r="O113" s="1"/>
      <c r="P113" s="1"/>
      <c r="Q113" s="3"/>
      <c r="R113" s="2"/>
    </row>
    <row r="114" spans="12:18" x14ac:dyDescent="0.25">
      <c r="L114" s="1"/>
      <c r="M114" s="1"/>
      <c r="N114" s="1"/>
      <c r="O114" s="1"/>
      <c r="P114" s="1"/>
      <c r="Q114" s="3"/>
      <c r="R114" s="2"/>
    </row>
    <row r="115" spans="12:18" x14ac:dyDescent="0.25">
      <c r="L115" s="1"/>
      <c r="M115" s="1"/>
      <c r="N115" s="1"/>
      <c r="O115" s="1"/>
      <c r="P115" s="1"/>
      <c r="Q115" s="3"/>
      <c r="R115" s="2"/>
    </row>
    <row r="116" spans="12:18" x14ac:dyDescent="0.25">
      <c r="L116" s="1"/>
      <c r="M116" s="1"/>
      <c r="N116" s="1"/>
      <c r="O116" s="1"/>
      <c r="P116" s="1"/>
      <c r="Q116" s="3"/>
      <c r="R116" s="2"/>
    </row>
    <row r="117" spans="12:18" x14ac:dyDescent="0.25">
      <c r="L117" s="1"/>
      <c r="M117" s="1"/>
      <c r="N117" s="1"/>
      <c r="O117" s="1"/>
      <c r="P117" s="1"/>
      <c r="Q117" s="3"/>
      <c r="R117" s="2"/>
    </row>
    <row r="118" spans="12:18" x14ac:dyDescent="0.25">
      <c r="L118" s="1"/>
      <c r="M118" s="1"/>
      <c r="N118" s="1"/>
      <c r="O118" s="1"/>
      <c r="P118" s="1"/>
      <c r="Q118" s="3"/>
      <c r="R118" s="2"/>
    </row>
    <row r="119" spans="12:18" x14ac:dyDescent="0.25">
      <c r="L119" s="1"/>
      <c r="M119" s="1"/>
      <c r="N119" s="1"/>
      <c r="O119" s="1"/>
      <c r="P119" s="1"/>
      <c r="Q119" s="3"/>
      <c r="R119" s="2"/>
    </row>
    <row r="120" spans="12:18" x14ac:dyDescent="0.25">
      <c r="L120" s="1"/>
      <c r="M120" s="1"/>
      <c r="N120" s="1"/>
      <c r="O120" s="1"/>
      <c r="P120" s="1"/>
      <c r="Q120" s="3"/>
      <c r="R120" s="2"/>
    </row>
    <row r="121" spans="12:18" x14ac:dyDescent="0.25">
      <c r="L121" s="1"/>
      <c r="M121" s="1"/>
      <c r="N121" s="1"/>
      <c r="O121" s="1"/>
      <c r="P121" s="1"/>
      <c r="Q121" s="3"/>
      <c r="R121" s="2"/>
    </row>
    <row r="122" spans="12:18" x14ac:dyDescent="0.25">
      <c r="L122" s="1"/>
      <c r="M122" s="1"/>
      <c r="N122" s="1"/>
      <c r="O122" s="1"/>
      <c r="P122" s="1"/>
      <c r="Q122" s="3"/>
      <c r="R122" s="2"/>
    </row>
    <row r="123" spans="12:18" x14ac:dyDescent="0.25">
      <c r="L123" s="1"/>
      <c r="M123" s="1"/>
      <c r="N123" s="1"/>
      <c r="O123" s="1"/>
      <c r="P123" s="1"/>
      <c r="Q123" s="3"/>
      <c r="R123" s="2"/>
    </row>
    <row r="124" spans="12:18" x14ac:dyDescent="0.25">
      <c r="L124" s="1"/>
      <c r="M124" s="1"/>
      <c r="N124" s="1"/>
      <c r="O124" s="1"/>
      <c r="P124" s="1"/>
      <c r="Q124" s="3"/>
      <c r="R124" s="2"/>
    </row>
    <row r="125" spans="12:18" x14ac:dyDescent="0.25">
      <c r="L125" s="1"/>
      <c r="M125" s="1"/>
      <c r="N125" s="1"/>
      <c r="O125" s="1"/>
      <c r="P125" s="1"/>
      <c r="Q125" s="3"/>
      <c r="R125" s="2"/>
    </row>
    <row r="126" spans="12:18" x14ac:dyDescent="0.25">
      <c r="L126" s="1"/>
      <c r="M126" s="1"/>
      <c r="N126" s="1"/>
      <c r="O126" s="1"/>
      <c r="P126" s="1"/>
      <c r="Q126" s="3"/>
      <c r="R126" s="2"/>
    </row>
    <row r="127" spans="12:18" x14ac:dyDescent="0.25">
      <c r="L127" s="1"/>
      <c r="M127" s="1"/>
      <c r="N127" s="1"/>
      <c r="O127" s="1"/>
      <c r="P127" s="1"/>
      <c r="Q127" s="3"/>
      <c r="R127" s="2"/>
    </row>
    <row r="128" spans="12:18" x14ac:dyDescent="0.25">
      <c r="L128" s="1"/>
      <c r="M128" s="1"/>
      <c r="N128" s="1"/>
      <c r="O128" s="1"/>
      <c r="P128" s="1"/>
      <c r="Q128" s="3"/>
      <c r="R128" s="2"/>
    </row>
    <row r="129" spans="12:18" x14ac:dyDescent="0.25">
      <c r="L129" s="1"/>
      <c r="M129" s="1"/>
      <c r="N129" s="1"/>
      <c r="O129" s="1"/>
      <c r="P129" s="1"/>
      <c r="Q129" s="3"/>
      <c r="R129" s="2"/>
    </row>
    <row r="130" spans="12:18" x14ac:dyDescent="0.25">
      <c r="L130" s="1"/>
      <c r="M130" s="1"/>
      <c r="N130" s="1"/>
      <c r="O130" s="1"/>
      <c r="P130" s="1"/>
      <c r="Q130" s="3"/>
      <c r="R130" s="2"/>
    </row>
    <row r="131" spans="12:18" x14ac:dyDescent="0.25">
      <c r="L131" s="1"/>
      <c r="M131" s="1"/>
      <c r="N131" s="1"/>
      <c r="O131" s="1"/>
      <c r="P131" s="1"/>
      <c r="Q131" s="3"/>
      <c r="R131" s="2"/>
    </row>
    <row r="132" spans="12:18" x14ac:dyDescent="0.25">
      <c r="L132" s="1"/>
      <c r="M132" s="1"/>
      <c r="N132" s="1"/>
      <c r="O132" s="1"/>
      <c r="P132" s="1"/>
      <c r="Q132" s="3"/>
      <c r="R132" s="2"/>
    </row>
    <row r="133" spans="12:18" x14ac:dyDescent="0.25">
      <c r="L133" s="1"/>
      <c r="M133" s="1"/>
      <c r="N133" s="1"/>
      <c r="O133" s="1"/>
      <c r="P133" s="1"/>
      <c r="Q133" s="3"/>
      <c r="R133" s="2"/>
    </row>
    <row r="134" spans="12:18" x14ac:dyDescent="0.25">
      <c r="L134" s="1"/>
      <c r="M134" s="1"/>
      <c r="N134" s="1"/>
      <c r="O134" s="1"/>
      <c r="P134" s="1"/>
      <c r="Q134" s="3"/>
      <c r="R134" s="2"/>
    </row>
    <row r="135" spans="12:18" x14ac:dyDescent="0.25">
      <c r="L135" s="1"/>
      <c r="M135" s="1"/>
      <c r="N135" s="1"/>
      <c r="O135" s="1"/>
      <c r="P135" s="1"/>
      <c r="Q135" s="3"/>
      <c r="R135" s="2"/>
    </row>
    <row r="136" spans="12:18" x14ac:dyDescent="0.25">
      <c r="L136" s="1"/>
      <c r="M136" s="1"/>
      <c r="N136" s="1"/>
      <c r="O136" s="1"/>
      <c r="P136" s="1"/>
      <c r="Q136" s="3"/>
      <c r="R136" s="2"/>
    </row>
    <row r="137" spans="12:18" x14ac:dyDescent="0.25">
      <c r="L137" s="1"/>
      <c r="M137" s="1"/>
      <c r="N137" s="1"/>
      <c r="O137" s="1"/>
      <c r="P137" s="1"/>
      <c r="Q137" s="3"/>
      <c r="R137" s="2"/>
    </row>
    <row r="138" spans="12:18" x14ac:dyDescent="0.25">
      <c r="L138" s="1"/>
      <c r="M138" s="1"/>
      <c r="N138" s="1"/>
      <c r="O138" s="1"/>
      <c r="P138" s="1"/>
      <c r="Q138" s="3"/>
      <c r="R138" s="2"/>
    </row>
    <row r="139" spans="12:18" x14ac:dyDescent="0.25">
      <c r="L139" s="1"/>
      <c r="M139" s="1"/>
      <c r="N139" s="1"/>
      <c r="O139" s="1"/>
      <c r="P139" s="1"/>
      <c r="Q139" s="3"/>
      <c r="R139" s="2"/>
    </row>
    <row r="140" spans="12:18" x14ac:dyDescent="0.25">
      <c r="L140" s="1"/>
      <c r="M140" s="1"/>
      <c r="N140" s="1"/>
      <c r="O140" s="1"/>
      <c r="P140" s="1"/>
      <c r="Q140" s="3"/>
      <c r="R140" s="2"/>
    </row>
    <row r="141" spans="12:18" x14ac:dyDescent="0.25">
      <c r="L141" s="1"/>
      <c r="M141" s="1"/>
      <c r="N141" s="1"/>
      <c r="O141" s="1"/>
      <c r="P141" s="1"/>
      <c r="Q141" s="3"/>
      <c r="R141" s="2"/>
    </row>
    <row r="142" spans="12:18" x14ac:dyDescent="0.25">
      <c r="L142" s="1"/>
      <c r="M142" s="1"/>
      <c r="N142" s="1"/>
      <c r="O142" s="1"/>
      <c r="P142" s="1"/>
      <c r="Q142" s="3"/>
      <c r="R142" s="2"/>
    </row>
    <row r="143" spans="12:18" x14ac:dyDescent="0.25">
      <c r="L143" s="1"/>
      <c r="M143" s="1"/>
      <c r="N143" s="1"/>
      <c r="O143" s="1"/>
      <c r="P143" s="1"/>
      <c r="Q143" s="3"/>
      <c r="R143" s="2"/>
    </row>
    <row r="144" spans="12:18" x14ac:dyDescent="0.25">
      <c r="L144" s="1"/>
      <c r="M144" s="1"/>
      <c r="N144" s="1"/>
      <c r="O144" s="1"/>
      <c r="P144" s="1"/>
      <c r="Q144" s="3"/>
      <c r="R144" s="2"/>
    </row>
    <row r="145" spans="12:18" x14ac:dyDescent="0.25">
      <c r="L145" s="1"/>
      <c r="M145" s="1"/>
      <c r="N145" s="1"/>
      <c r="O145" s="1"/>
      <c r="P145" s="1"/>
      <c r="Q145" s="3"/>
      <c r="R145" s="2"/>
    </row>
    <row r="146" spans="12:18" x14ac:dyDescent="0.25">
      <c r="L146" s="1"/>
      <c r="M146" s="1"/>
      <c r="N146" s="1"/>
      <c r="O146" s="1"/>
      <c r="P146" s="1"/>
      <c r="Q146" s="3"/>
      <c r="R146" s="2"/>
    </row>
    <row r="147" spans="12:18" x14ac:dyDescent="0.25">
      <c r="L147" s="1"/>
      <c r="M147" s="1"/>
      <c r="N147" s="1"/>
      <c r="O147" s="1"/>
      <c r="P147" s="1"/>
      <c r="Q147" s="3"/>
      <c r="R147" s="2"/>
    </row>
    <row r="148" spans="12:18" x14ac:dyDescent="0.25">
      <c r="L148" s="1"/>
      <c r="M148" s="1"/>
      <c r="N148" s="1"/>
      <c r="O148" s="1"/>
      <c r="P148" s="1"/>
      <c r="Q148" s="3"/>
      <c r="R148" s="2"/>
    </row>
    <row r="149" spans="12:18" x14ac:dyDescent="0.25">
      <c r="L149" s="1"/>
      <c r="M149" s="1"/>
      <c r="N149" s="1"/>
      <c r="O149" s="1"/>
      <c r="P149" s="1"/>
      <c r="Q149" s="3"/>
      <c r="R149" s="2"/>
    </row>
    <row r="150" spans="12:18" x14ac:dyDescent="0.25">
      <c r="L150" s="1"/>
      <c r="M150" s="1"/>
      <c r="N150" s="1"/>
      <c r="O150" s="1"/>
      <c r="P150" s="1"/>
      <c r="Q150" s="3"/>
      <c r="R150" s="2"/>
    </row>
    <row r="151" spans="12:18" x14ac:dyDescent="0.25">
      <c r="L151" s="1"/>
      <c r="M151" s="1"/>
      <c r="N151" s="1"/>
      <c r="O151" s="1"/>
      <c r="P151" s="1"/>
      <c r="Q151" s="3"/>
      <c r="R151" s="2"/>
    </row>
    <row r="152" spans="12:18" x14ac:dyDescent="0.25">
      <c r="L152" s="1"/>
      <c r="M152" s="1"/>
      <c r="N152" s="1"/>
      <c r="O152" s="1"/>
      <c r="P152" s="1"/>
      <c r="Q152" s="3"/>
      <c r="R152" s="2"/>
    </row>
    <row r="153" spans="12:18" x14ac:dyDescent="0.25">
      <c r="L153" s="1"/>
      <c r="M153" s="1"/>
      <c r="N153" s="1"/>
      <c r="O153" s="1"/>
      <c r="P153" s="1"/>
      <c r="Q153" s="3"/>
      <c r="R153" s="2"/>
    </row>
    <row r="154" spans="12:18" x14ac:dyDescent="0.25">
      <c r="L154" s="1"/>
      <c r="M154" s="1"/>
      <c r="N154" s="1"/>
      <c r="O154" s="1"/>
      <c r="P154" s="1"/>
      <c r="Q154" s="3"/>
      <c r="R154" s="2"/>
    </row>
    <row r="155" spans="12:18" x14ac:dyDescent="0.25">
      <c r="L155" s="1"/>
      <c r="M155" s="1"/>
      <c r="N155" s="1"/>
      <c r="O155" s="1"/>
      <c r="P155" s="1"/>
      <c r="Q155" s="3"/>
      <c r="R155" s="2"/>
    </row>
    <row r="156" spans="12:18" x14ac:dyDescent="0.25">
      <c r="L156" s="1"/>
      <c r="M156" s="1"/>
      <c r="N156" s="1"/>
      <c r="O156" s="1"/>
      <c r="P156" s="1"/>
      <c r="Q156" s="3"/>
      <c r="R156" s="2"/>
    </row>
    <row r="157" spans="12:18" x14ac:dyDescent="0.25">
      <c r="L157" s="1"/>
      <c r="M157" s="1"/>
      <c r="N157" s="1"/>
      <c r="O157" s="1"/>
      <c r="P157" s="1"/>
      <c r="Q157" s="3"/>
      <c r="R157" s="2"/>
    </row>
    <row r="158" spans="12:18" x14ac:dyDescent="0.25">
      <c r="L158" s="1"/>
      <c r="M158" s="1"/>
      <c r="N158" s="1"/>
      <c r="O158" s="1"/>
      <c r="P158" s="1"/>
      <c r="Q158" s="3"/>
      <c r="R158" s="2"/>
    </row>
    <row r="159" spans="12:18" x14ac:dyDescent="0.25">
      <c r="L159" s="1"/>
      <c r="M159" s="1"/>
      <c r="N159" s="1"/>
      <c r="O159" s="1"/>
      <c r="P159" s="1"/>
      <c r="Q159" s="3"/>
      <c r="R159" s="2"/>
    </row>
    <row r="160" spans="12:18" x14ac:dyDescent="0.25">
      <c r="L160" s="1"/>
      <c r="M160" s="1"/>
      <c r="N160" s="1"/>
      <c r="O160" s="1"/>
      <c r="P160" s="1"/>
      <c r="Q160" s="3"/>
      <c r="R160" s="2"/>
    </row>
    <row r="161" spans="12:18" x14ac:dyDescent="0.25">
      <c r="L161" s="1"/>
      <c r="M161" s="1"/>
      <c r="N161" s="1"/>
      <c r="O161" s="1"/>
      <c r="P161" s="1"/>
      <c r="Q161" s="3"/>
      <c r="R161" s="2"/>
    </row>
    <row r="162" spans="12:18" x14ac:dyDescent="0.25">
      <c r="L162" s="1"/>
      <c r="M162" s="1"/>
      <c r="N162" s="1"/>
      <c r="O162" s="1"/>
      <c r="P162" s="1"/>
      <c r="Q162" s="3"/>
      <c r="R162" s="2"/>
    </row>
    <row r="163" spans="12:18" x14ac:dyDescent="0.25">
      <c r="L163" s="1"/>
      <c r="M163" s="1"/>
      <c r="N163" s="1"/>
      <c r="O163" s="1"/>
      <c r="P163" s="1"/>
      <c r="Q163" s="3"/>
      <c r="R163" s="2"/>
    </row>
    <row r="164" spans="12:18" x14ac:dyDescent="0.25">
      <c r="L164" s="1"/>
      <c r="M164" s="1"/>
      <c r="N164" s="1"/>
      <c r="O164" s="1"/>
      <c r="P164" s="1"/>
      <c r="Q164" s="3"/>
      <c r="R164" s="2"/>
    </row>
    <row r="165" spans="12:18" x14ac:dyDescent="0.25">
      <c r="L165" s="1"/>
      <c r="M165" s="1"/>
      <c r="N165" s="1"/>
      <c r="O165" s="1"/>
      <c r="P165" s="1"/>
      <c r="Q165" s="3"/>
      <c r="R165" s="2"/>
    </row>
    <row r="166" spans="12:18" x14ac:dyDescent="0.25">
      <c r="L166" s="1"/>
      <c r="M166" s="1"/>
      <c r="N166" s="1"/>
      <c r="O166" s="1"/>
      <c r="P166" s="1"/>
      <c r="Q166" s="3"/>
      <c r="R166" s="2"/>
    </row>
    <row r="167" spans="12:18" x14ac:dyDescent="0.25">
      <c r="L167" s="1"/>
      <c r="M167" s="1"/>
      <c r="N167" s="1"/>
      <c r="O167" s="1"/>
      <c r="P167" s="1"/>
      <c r="Q167" s="3"/>
      <c r="R167" s="2"/>
    </row>
    <row r="168" spans="12:18" x14ac:dyDescent="0.25">
      <c r="L168" s="1"/>
      <c r="M168" s="1"/>
      <c r="N168" s="1"/>
      <c r="O168" s="1"/>
      <c r="P168" s="1"/>
      <c r="Q168" s="3"/>
      <c r="R168" s="2"/>
    </row>
    <row r="169" spans="12:18" x14ac:dyDescent="0.25">
      <c r="L169" s="1"/>
      <c r="M169" s="1"/>
      <c r="N169" s="1"/>
      <c r="O169" s="1"/>
      <c r="P169" s="1"/>
      <c r="Q169" s="3"/>
      <c r="R169" s="2"/>
    </row>
    <row r="170" spans="12:18" x14ac:dyDescent="0.25">
      <c r="L170" s="1"/>
      <c r="M170" s="1"/>
      <c r="N170" s="1"/>
      <c r="O170" s="1"/>
      <c r="P170" s="1"/>
      <c r="Q170" s="3"/>
      <c r="R170" s="2"/>
    </row>
    <row r="171" spans="12:18" x14ac:dyDescent="0.25">
      <c r="L171" s="1"/>
      <c r="M171" s="1"/>
      <c r="N171" s="1"/>
      <c r="O171" s="1"/>
      <c r="P171" s="1"/>
      <c r="Q171" s="3"/>
      <c r="R171" s="2"/>
    </row>
    <row r="172" spans="12:18" x14ac:dyDescent="0.25">
      <c r="L172" s="1"/>
      <c r="M172" s="1"/>
      <c r="N172" s="1"/>
      <c r="O172" s="1"/>
      <c r="P172" s="1"/>
      <c r="Q172" s="3"/>
      <c r="R172" s="2"/>
    </row>
    <row r="173" spans="12:18" x14ac:dyDescent="0.25">
      <c r="L173" s="1"/>
      <c r="M173" s="1"/>
      <c r="N173" s="1"/>
      <c r="O173" s="1"/>
      <c r="P173" s="1"/>
      <c r="Q173" s="3"/>
      <c r="R173" s="2"/>
    </row>
    <row r="174" spans="12:18" x14ac:dyDescent="0.25">
      <c r="L174" s="1"/>
      <c r="M174" s="1"/>
      <c r="N174" s="1"/>
      <c r="O174" s="1"/>
      <c r="P174" s="1"/>
      <c r="Q174" s="3"/>
      <c r="R174" s="2"/>
    </row>
    <row r="175" spans="12:18" x14ac:dyDescent="0.25">
      <c r="L175" s="1"/>
      <c r="M175" s="1"/>
      <c r="N175" s="1"/>
      <c r="O175" s="1"/>
      <c r="P175" s="1"/>
      <c r="Q175" s="3"/>
      <c r="R175" s="2"/>
    </row>
    <row r="176" spans="12:18" x14ac:dyDescent="0.25">
      <c r="L176" s="1"/>
      <c r="M176" s="1"/>
      <c r="N176" s="1"/>
      <c r="O176" s="1"/>
      <c r="P176" s="1"/>
      <c r="Q176" s="3"/>
      <c r="R176" s="2"/>
    </row>
    <row r="177" spans="12:18" x14ac:dyDescent="0.25">
      <c r="L177" s="1"/>
      <c r="M177" s="1"/>
      <c r="N177" s="1"/>
      <c r="O177" s="1"/>
      <c r="P177" s="1"/>
      <c r="Q177" s="3"/>
      <c r="R177" s="2"/>
    </row>
    <row r="178" spans="12:18" x14ac:dyDescent="0.25">
      <c r="L178" s="1"/>
      <c r="M178" s="1"/>
      <c r="N178" s="1"/>
      <c r="O178" s="1"/>
      <c r="P178" s="1"/>
      <c r="Q178" s="3"/>
      <c r="R178" s="2"/>
    </row>
    <row r="179" spans="12:18" x14ac:dyDescent="0.25">
      <c r="L179" s="1"/>
      <c r="M179" s="1"/>
      <c r="N179" s="1"/>
      <c r="O179" s="1"/>
      <c r="P179" s="1"/>
      <c r="Q179" s="3"/>
      <c r="R179" s="2"/>
    </row>
    <row r="180" spans="12:18" x14ac:dyDescent="0.25">
      <c r="L180" s="1"/>
      <c r="M180" s="1"/>
      <c r="N180" s="1"/>
      <c r="O180" s="1"/>
      <c r="P180" s="1"/>
      <c r="Q180" s="3"/>
      <c r="R180" s="2"/>
    </row>
    <row r="181" spans="12:18" x14ac:dyDescent="0.25">
      <c r="L181" s="1"/>
      <c r="M181" s="1"/>
      <c r="N181" s="1"/>
      <c r="O181" s="1"/>
      <c r="P181" s="1"/>
      <c r="Q181" s="3"/>
      <c r="R181" s="2"/>
    </row>
    <row r="182" spans="12:18" x14ac:dyDescent="0.25">
      <c r="L182" s="1"/>
      <c r="M182" s="1"/>
      <c r="N182" s="1"/>
      <c r="O182" s="1"/>
      <c r="P182" s="1"/>
      <c r="Q182" s="3"/>
      <c r="R182" s="2"/>
    </row>
    <row r="183" spans="12:18" x14ac:dyDescent="0.25">
      <c r="L183" s="1"/>
      <c r="M183" s="1"/>
      <c r="N183" s="1"/>
      <c r="O183" s="1"/>
      <c r="P183" s="1"/>
      <c r="Q183" s="3"/>
      <c r="R183" s="2"/>
    </row>
    <row r="184" spans="12:18" x14ac:dyDescent="0.25">
      <c r="L184" s="1"/>
      <c r="M184" s="1"/>
      <c r="N184" s="1"/>
      <c r="O184" s="1"/>
      <c r="P184" s="1"/>
      <c r="Q184" s="3"/>
      <c r="R184" s="2"/>
    </row>
    <row r="185" spans="12:18" x14ac:dyDescent="0.25">
      <c r="L185" s="1"/>
      <c r="M185" s="1"/>
      <c r="N185" s="1"/>
      <c r="O185" s="1"/>
      <c r="P185" s="1"/>
      <c r="Q185" s="3"/>
      <c r="R185" s="2"/>
    </row>
    <row r="186" spans="12:18" x14ac:dyDescent="0.25">
      <c r="L186" s="1"/>
      <c r="M186" s="1"/>
      <c r="N186" s="1"/>
      <c r="O186" s="1"/>
      <c r="P186" s="1"/>
      <c r="Q186" s="3"/>
      <c r="R186" s="2"/>
    </row>
    <row r="187" spans="12:18" x14ac:dyDescent="0.25">
      <c r="L187" s="1"/>
      <c r="M187" s="1"/>
      <c r="N187" s="1"/>
      <c r="O187" s="1"/>
      <c r="P187" s="1"/>
      <c r="Q187" s="3"/>
      <c r="R187" s="2"/>
    </row>
    <row r="188" spans="12:18" x14ac:dyDescent="0.25">
      <c r="L188" s="1"/>
      <c r="M188" s="1"/>
      <c r="N188" s="1"/>
      <c r="O188" s="1"/>
      <c r="P188" s="1"/>
      <c r="Q188" s="3"/>
      <c r="R188" s="2"/>
    </row>
    <row r="189" spans="12:18" x14ac:dyDescent="0.25">
      <c r="L189" s="1"/>
      <c r="M189" s="1"/>
      <c r="N189" s="1"/>
      <c r="O189" s="1"/>
      <c r="P189" s="1"/>
      <c r="Q189" s="3"/>
      <c r="R189" s="2"/>
    </row>
    <row r="190" spans="12:18" x14ac:dyDescent="0.25">
      <c r="L190" s="1"/>
      <c r="M190" s="1"/>
      <c r="N190" s="1"/>
      <c r="O190" s="1"/>
      <c r="P190" s="1"/>
      <c r="Q190" s="3"/>
      <c r="R190" s="2"/>
    </row>
    <row r="191" spans="12:18" x14ac:dyDescent="0.25">
      <c r="L191" s="1"/>
      <c r="M191" s="1"/>
      <c r="N191" s="1"/>
      <c r="O191" s="1"/>
      <c r="P191" s="1"/>
      <c r="Q191" s="3"/>
      <c r="R191" s="2"/>
    </row>
    <row r="192" spans="12:18" x14ac:dyDescent="0.25">
      <c r="L192" s="1"/>
      <c r="M192" s="1"/>
      <c r="N192" s="1"/>
      <c r="O192" s="1"/>
      <c r="P192" s="1"/>
      <c r="Q192" s="3"/>
      <c r="R192" s="2"/>
    </row>
    <row r="193" spans="12:18" x14ac:dyDescent="0.25">
      <c r="L193" s="1"/>
      <c r="M193" s="1"/>
      <c r="N193" s="1"/>
      <c r="O193" s="1"/>
      <c r="P193" s="1"/>
      <c r="Q193" s="3"/>
      <c r="R193" s="2"/>
    </row>
    <row r="194" spans="12:18" x14ac:dyDescent="0.25">
      <c r="L194" s="1"/>
      <c r="M194" s="1"/>
      <c r="N194" s="1"/>
      <c r="O194" s="1"/>
      <c r="P194" s="1"/>
      <c r="Q194" s="3"/>
      <c r="R194" s="2"/>
    </row>
    <row r="195" spans="12:18" x14ac:dyDescent="0.25">
      <c r="L195" s="1"/>
      <c r="M195" s="1"/>
      <c r="N195" s="1"/>
      <c r="O195" s="1"/>
      <c r="P195" s="1"/>
      <c r="Q195" s="3"/>
      <c r="R195" s="2"/>
    </row>
    <row r="196" spans="12:18" x14ac:dyDescent="0.25">
      <c r="L196" s="1"/>
      <c r="M196" s="1"/>
      <c r="N196" s="1"/>
      <c r="O196" s="1"/>
      <c r="P196" s="1"/>
      <c r="Q196" s="3"/>
      <c r="R196" s="2"/>
    </row>
    <row r="197" spans="12:18" x14ac:dyDescent="0.25">
      <c r="L197" s="1"/>
      <c r="M197" s="1"/>
      <c r="N197" s="1"/>
      <c r="O197" s="1"/>
      <c r="P197" s="1"/>
      <c r="Q197" s="3"/>
      <c r="R197" s="2"/>
    </row>
    <row r="198" spans="12:18" x14ac:dyDescent="0.25">
      <c r="L198" s="1"/>
      <c r="M198" s="1"/>
      <c r="N198" s="1"/>
      <c r="O198" s="1"/>
      <c r="P198" s="1"/>
      <c r="Q198" s="3"/>
      <c r="R198" s="2"/>
    </row>
    <row r="199" spans="12:18" x14ac:dyDescent="0.25">
      <c r="L199" s="1"/>
      <c r="M199" s="1"/>
      <c r="N199" s="1"/>
      <c r="O199" s="1"/>
      <c r="P199" s="1"/>
      <c r="Q199" s="3"/>
      <c r="R199" s="2"/>
    </row>
    <row r="200" spans="12:18" x14ac:dyDescent="0.25">
      <c r="L200" s="1"/>
      <c r="M200" s="1"/>
      <c r="N200" s="1"/>
      <c r="O200" s="1"/>
      <c r="P200" s="1"/>
      <c r="Q200" s="3"/>
      <c r="R200" s="2"/>
    </row>
    <row r="201" spans="12:18" x14ac:dyDescent="0.25">
      <c r="L201" s="1"/>
      <c r="M201" s="1"/>
      <c r="N201" s="1"/>
      <c r="O201" s="1"/>
      <c r="P201" s="1"/>
      <c r="Q201" s="3"/>
      <c r="R201" s="2"/>
    </row>
    <row r="202" spans="12:18" x14ac:dyDescent="0.25">
      <c r="L202" s="1"/>
      <c r="M202" s="1"/>
      <c r="N202" s="1"/>
      <c r="O202" s="1"/>
      <c r="P202" s="1"/>
      <c r="Q202" s="3"/>
      <c r="R202" s="2"/>
    </row>
    <row r="203" spans="12:18" x14ac:dyDescent="0.25">
      <c r="L203" s="1"/>
      <c r="M203" s="1"/>
      <c r="N203" s="1"/>
      <c r="O203" s="1"/>
      <c r="P203" s="1"/>
      <c r="Q203" s="3"/>
      <c r="R203" s="2"/>
    </row>
    <row r="204" spans="12:18" x14ac:dyDescent="0.25">
      <c r="L204" s="1"/>
      <c r="M204" s="1"/>
      <c r="N204" s="1"/>
      <c r="O204" s="1"/>
      <c r="P204" s="1"/>
      <c r="Q204" s="3"/>
      <c r="R204" s="2"/>
    </row>
  </sheetData>
  <autoFilter ref="A1:R4"/>
  <phoneticPr fontId="1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14" zoomScaleNormal="114" workbookViewId="0">
      <selection activeCell="U8" sqref="U8"/>
    </sheetView>
  </sheetViews>
  <sheetFormatPr baseColWidth="10" defaultRowHeight="15" x14ac:dyDescent="0.25"/>
  <cols>
    <col min="1" max="1" width="7.28515625" bestFit="1" customWidth="1"/>
    <col min="2" max="2" width="19.85546875" customWidth="1"/>
    <col min="3" max="3" width="20.7109375" customWidth="1"/>
    <col min="4" max="4" width="10.140625" bestFit="1" customWidth="1"/>
    <col min="5" max="5" width="8.7109375" bestFit="1" customWidth="1"/>
    <col min="6" max="7" width="6" customWidth="1"/>
    <col min="8" max="13" width="4.7109375" customWidth="1"/>
    <col min="14" max="14" width="5.7109375" bestFit="1" customWidth="1"/>
    <col min="15" max="17" width="4.7109375" bestFit="1" customWidth="1"/>
    <col min="18" max="18" width="6.7109375" customWidth="1"/>
    <col min="19" max="19" width="7.7109375" bestFit="1" customWidth="1"/>
  </cols>
  <sheetData>
    <row r="1" spans="1:19" ht="14.45" x14ac:dyDescent="0.3">
      <c r="A1" s="12" t="s">
        <v>9</v>
      </c>
      <c r="B1" s="13" t="s">
        <v>6</v>
      </c>
      <c r="C1" s="13" t="s">
        <v>7</v>
      </c>
      <c r="D1" s="13" t="s">
        <v>5</v>
      </c>
      <c r="E1" s="13" t="s">
        <v>8</v>
      </c>
      <c r="F1" s="14" t="s">
        <v>0</v>
      </c>
      <c r="G1" s="14" t="s">
        <v>1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15</v>
      </c>
      <c r="M1" s="14" t="s">
        <v>16</v>
      </c>
      <c r="N1" s="14" t="s">
        <v>17</v>
      </c>
      <c r="O1" s="14" t="s">
        <v>14</v>
      </c>
      <c r="P1" s="14" t="s">
        <v>2</v>
      </c>
      <c r="Q1" s="15" t="s">
        <v>3</v>
      </c>
      <c r="R1" s="14" t="s">
        <v>4</v>
      </c>
      <c r="S1" s="16" t="s">
        <v>18</v>
      </c>
    </row>
    <row r="2" spans="1:19" x14ac:dyDescent="0.25">
      <c r="A2" s="16">
        <v>1</v>
      </c>
      <c r="B2" s="17" t="s">
        <v>87</v>
      </c>
      <c r="C2" s="17" t="s">
        <v>102</v>
      </c>
      <c r="D2" s="17" t="s">
        <v>106</v>
      </c>
      <c r="E2" s="17" t="s">
        <v>112</v>
      </c>
      <c r="F2" s="1">
        <v>2.2000000000000002</v>
      </c>
      <c r="G2" s="1">
        <v>3.6</v>
      </c>
      <c r="H2" s="1">
        <v>5</v>
      </c>
      <c r="I2" s="1">
        <v>5</v>
      </c>
      <c r="J2" s="1">
        <v>4.0999999999999996</v>
      </c>
      <c r="K2" s="1">
        <v>4.3</v>
      </c>
      <c r="L2" s="1">
        <f>F2</f>
        <v>2.2000000000000002</v>
      </c>
      <c r="M2" s="1">
        <f>G2</f>
        <v>3.6</v>
      </c>
      <c r="N2" s="1">
        <f>L2+M2</f>
        <v>5.8000000000000007</v>
      </c>
      <c r="O2" s="1">
        <f>IF(H2+I2&gt;0,10-((H2+I2)/2),0)</f>
        <v>5</v>
      </c>
      <c r="P2" s="1">
        <f>IF( J2+K2&gt;0,10-((J2+K2)/2),0)</f>
        <v>5.8000000000000007</v>
      </c>
      <c r="Q2" s="3">
        <v>0</v>
      </c>
      <c r="R2" s="2">
        <f>N2+O2+P2-Q2</f>
        <v>16.600000000000001</v>
      </c>
      <c r="S2" s="17">
        <v>1</v>
      </c>
    </row>
    <row r="3" spans="1:19" x14ac:dyDescent="0.25">
      <c r="A3" s="16">
        <v>2</v>
      </c>
      <c r="B3" s="17" t="s">
        <v>88</v>
      </c>
      <c r="C3" s="17" t="s">
        <v>103</v>
      </c>
      <c r="D3" s="17" t="s">
        <v>106</v>
      </c>
      <c r="E3" s="17" t="s">
        <v>112</v>
      </c>
      <c r="F3" s="1">
        <v>2.1</v>
      </c>
      <c r="G3" s="1">
        <v>2.4</v>
      </c>
      <c r="H3" s="1">
        <v>3.9</v>
      </c>
      <c r="I3" s="1">
        <v>3.9</v>
      </c>
      <c r="J3" s="1">
        <v>4.8</v>
      </c>
      <c r="K3" s="1">
        <v>5.3</v>
      </c>
      <c r="L3" s="1">
        <f t="shared" ref="L3:L16" si="0">F3</f>
        <v>2.1</v>
      </c>
      <c r="M3" s="1">
        <f t="shared" ref="M3:M16" si="1">G3</f>
        <v>2.4</v>
      </c>
      <c r="N3" s="1">
        <f t="shared" ref="N3:N16" si="2">L3+M3</f>
        <v>4.5</v>
      </c>
      <c r="O3" s="1">
        <f t="shared" ref="O3:O16" si="3">IF(H3+I3&gt;0,10-((H3+I3)/2),0)</f>
        <v>6.1</v>
      </c>
      <c r="P3" s="1">
        <f t="shared" ref="P3:P16" si="4">IF( J3+K3&gt;0,10-((J3+K3)/2),0)</f>
        <v>4.95</v>
      </c>
      <c r="Q3" s="3">
        <v>0</v>
      </c>
      <c r="R3" s="2">
        <f t="shared" ref="R3:R16" si="5">N3+O3+P3-Q3</f>
        <v>15.55</v>
      </c>
      <c r="S3" s="17">
        <v>4</v>
      </c>
    </row>
    <row r="4" spans="1:19" x14ac:dyDescent="0.25">
      <c r="A4" s="16">
        <v>3</v>
      </c>
      <c r="B4" s="17" t="s">
        <v>89</v>
      </c>
      <c r="C4" s="17" t="s">
        <v>104</v>
      </c>
      <c r="D4" s="17" t="s">
        <v>106</v>
      </c>
      <c r="E4" s="17" t="s">
        <v>112</v>
      </c>
      <c r="F4" s="1">
        <v>0.7</v>
      </c>
      <c r="G4" s="1">
        <v>1.5</v>
      </c>
      <c r="H4" s="1">
        <v>7.3</v>
      </c>
      <c r="I4" s="1">
        <v>7.3</v>
      </c>
      <c r="J4" s="1">
        <v>5.5</v>
      </c>
      <c r="K4" s="1">
        <v>5.9</v>
      </c>
      <c r="L4" s="1">
        <f t="shared" si="0"/>
        <v>0.7</v>
      </c>
      <c r="M4" s="1">
        <f t="shared" si="1"/>
        <v>1.5</v>
      </c>
      <c r="N4" s="1">
        <f t="shared" si="2"/>
        <v>2.2000000000000002</v>
      </c>
      <c r="O4" s="1">
        <f t="shared" si="3"/>
        <v>2.7</v>
      </c>
      <c r="P4" s="1">
        <f t="shared" si="4"/>
        <v>4.3</v>
      </c>
      <c r="Q4" s="3">
        <v>0</v>
      </c>
      <c r="R4" s="2">
        <f t="shared" si="5"/>
        <v>9.1999999999999993</v>
      </c>
      <c r="S4" s="17">
        <v>14</v>
      </c>
    </row>
    <row r="5" spans="1:19" x14ac:dyDescent="0.25">
      <c r="A5" s="16">
        <v>4</v>
      </c>
      <c r="B5" s="17" t="s">
        <v>90</v>
      </c>
      <c r="C5" s="17" t="s">
        <v>83</v>
      </c>
      <c r="D5" s="17" t="s">
        <v>106</v>
      </c>
      <c r="E5" s="17" t="s">
        <v>112</v>
      </c>
      <c r="F5" s="1">
        <v>0.8</v>
      </c>
      <c r="G5" s="1">
        <v>2.9</v>
      </c>
      <c r="H5" s="1">
        <v>5.5</v>
      </c>
      <c r="I5" s="1">
        <v>5.5</v>
      </c>
      <c r="J5" s="1">
        <v>5.0999999999999996</v>
      </c>
      <c r="K5" s="1">
        <v>5</v>
      </c>
      <c r="L5" s="1">
        <f t="shared" si="0"/>
        <v>0.8</v>
      </c>
      <c r="M5" s="1">
        <f t="shared" si="1"/>
        <v>2.9</v>
      </c>
      <c r="N5" s="1">
        <f t="shared" si="2"/>
        <v>3.7</v>
      </c>
      <c r="O5" s="1">
        <f t="shared" si="3"/>
        <v>4.5</v>
      </c>
      <c r="P5" s="1">
        <f t="shared" si="4"/>
        <v>4.95</v>
      </c>
      <c r="Q5" s="3">
        <v>0</v>
      </c>
      <c r="R5" s="2">
        <f t="shared" si="5"/>
        <v>13.149999999999999</v>
      </c>
      <c r="S5" s="17">
        <v>8</v>
      </c>
    </row>
    <row r="6" spans="1:19" ht="14.45" x14ac:dyDescent="0.3">
      <c r="A6" s="16">
        <v>5</v>
      </c>
      <c r="B6" s="17" t="s">
        <v>91</v>
      </c>
      <c r="C6" s="17" t="s">
        <v>84</v>
      </c>
      <c r="D6" s="17" t="s">
        <v>106</v>
      </c>
      <c r="E6" s="17" t="s">
        <v>112</v>
      </c>
      <c r="F6" s="1">
        <v>1</v>
      </c>
      <c r="G6" s="1">
        <v>2.1</v>
      </c>
      <c r="H6" s="1">
        <v>6.5</v>
      </c>
      <c r="I6" s="1">
        <v>6.5</v>
      </c>
      <c r="J6" s="1">
        <v>5.7</v>
      </c>
      <c r="K6" s="1">
        <v>5.3</v>
      </c>
      <c r="L6" s="1">
        <f t="shared" si="0"/>
        <v>1</v>
      </c>
      <c r="M6" s="1">
        <f t="shared" si="1"/>
        <v>2.1</v>
      </c>
      <c r="N6" s="1">
        <f t="shared" si="2"/>
        <v>3.1</v>
      </c>
      <c r="O6" s="1">
        <f t="shared" si="3"/>
        <v>3.5</v>
      </c>
      <c r="P6" s="1">
        <f t="shared" si="4"/>
        <v>4.5</v>
      </c>
      <c r="Q6" s="3">
        <v>0</v>
      </c>
      <c r="R6" s="2">
        <f t="shared" si="5"/>
        <v>11.1</v>
      </c>
      <c r="S6" s="17">
        <v>13</v>
      </c>
    </row>
    <row r="7" spans="1:19" x14ac:dyDescent="0.25">
      <c r="A7" s="16">
        <v>6</v>
      </c>
      <c r="B7" s="17" t="s">
        <v>92</v>
      </c>
      <c r="C7" s="17" t="s">
        <v>81</v>
      </c>
      <c r="D7" s="17" t="s">
        <v>106</v>
      </c>
      <c r="E7" s="17" t="s">
        <v>112</v>
      </c>
      <c r="F7" s="1">
        <v>1.6</v>
      </c>
      <c r="G7" s="1">
        <v>2.7</v>
      </c>
      <c r="H7" s="1">
        <v>6</v>
      </c>
      <c r="I7" s="1">
        <v>6</v>
      </c>
      <c r="J7" s="1">
        <v>5.3</v>
      </c>
      <c r="K7" s="1">
        <v>5.7</v>
      </c>
      <c r="L7" s="1">
        <f t="shared" si="0"/>
        <v>1.6</v>
      </c>
      <c r="M7" s="1">
        <f t="shared" si="1"/>
        <v>2.7</v>
      </c>
      <c r="N7" s="1">
        <f t="shared" si="2"/>
        <v>4.3000000000000007</v>
      </c>
      <c r="O7" s="1">
        <f t="shared" si="3"/>
        <v>4</v>
      </c>
      <c r="P7" s="1">
        <f t="shared" si="4"/>
        <v>4.5</v>
      </c>
      <c r="Q7" s="3">
        <v>0</v>
      </c>
      <c r="R7" s="2">
        <f t="shared" si="5"/>
        <v>12.8</v>
      </c>
      <c r="S7" s="17">
        <v>9</v>
      </c>
    </row>
    <row r="8" spans="1:19" x14ac:dyDescent="0.25">
      <c r="A8" s="16">
        <v>7</v>
      </c>
      <c r="B8" s="17" t="s">
        <v>93</v>
      </c>
      <c r="C8" s="17" t="s">
        <v>82</v>
      </c>
      <c r="D8" s="17" t="s">
        <v>106</v>
      </c>
      <c r="E8" s="17" t="s">
        <v>112</v>
      </c>
      <c r="F8" s="1">
        <v>1.6</v>
      </c>
      <c r="G8" s="1">
        <v>2.9</v>
      </c>
      <c r="H8" s="1">
        <v>3.7</v>
      </c>
      <c r="I8" s="1">
        <v>3.7</v>
      </c>
      <c r="J8" s="1">
        <v>4.8</v>
      </c>
      <c r="K8" s="1">
        <v>5.2</v>
      </c>
      <c r="L8" s="1">
        <f t="shared" si="0"/>
        <v>1.6</v>
      </c>
      <c r="M8" s="1">
        <f t="shared" si="1"/>
        <v>2.9</v>
      </c>
      <c r="N8" s="1">
        <f t="shared" si="2"/>
        <v>4.5</v>
      </c>
      <c r="O8" s="1">
        <f t="shared" si="3"/>
        <v>6.3</v>
      </c>
      <c r="P8" s="1">
        <f t="shared" si="4"/>
        <v>5</v>
      </c>
      <c r="Q8" s="3">
        <v>0.1</v>
      </c>
      <c r="R8" s="2">
        <f t="shared" si="5"/>
        <v>15.700000000000001</v>
      </c>
      <c r="S8" s="17">
        <v>3</v>
      </c>
    </row>
    <row r="9" spans="1:19" ht="14.45" x14ac:dyDescent="0.3">
      <c r="A9" s="16">
        <v>8</v>
      </c>
      <c r="B9" s="17" t="s">
        <v>94</v>
      </c>
      <c r="C9" s="17" t="s">
        <v>19</v>
      </c>
      <c r="D9" s="17" t="s">
        <v>106</v>
      </c>
      <c r="E9" s="17" t="s">
        <v>112</v>
      </c>
      <c r="F9" s="1">
        <v>1</v>
      </c>
      <c r="G9" s="1">
        <v>1.5</v>
      </c>
      <c r="H9" s="1">
        <v>5.2</v>
      </c>
      <c r="I9" s="1">
        <v>5.2</v>
      </c>
      <c r="J9" s="1">
        <v>5.6</v>
      </c>
      <c r="K9" s="1">
        <v>5.5</v>
      </c>
      <c r="L9" s="1">
        <f t="shared" si="0"/>
        <v>1</v>
      </c>
      <c r="M9" s="1">
        <f t="shared" si="1"/>
        <v>1.5</v>
      </c>
      <c r="N9" s="1">
        <f t="shared" si="2"/>
        <v>2.5</v>
      </c>
      <c r="O9" s="1">
        <f t="shared" si="3"/>
        <v>4.8</v>
      </c>
      <c r="P9" s="1">
        <f t="shared" si="4"/>
        <v>4.45</v>
      </c>
      <c r="Q9" s="3">
        <v>0</v>
      </c>
      <c r="R9" s="2">
        <f t="shared" si="5"/>
        <v>11.75</v>
      </c>
      <c r="S9" s="17">
        <v>10</v>
      </c>
    </row>
    <row r="10" spans="1:19" ht="14.45" x14ac:dyDescent="0.3">
      <c r="A10" s="16">
        <v>9</v>
      </c>
      <c r="B10" s="17" t="s">
        <v>95</v>
      </c>
      <c r="C10" s="17" t="s">
        <v>84</v>
      </c>
      <c r="D10" s="17" t="s">
        <v>106</v>
      </c>
      <c r="E10" s="17" t="s">
        <v>112</v>
      </c>
      <c r="F10" s="1">
        <v>1.1000000000000001</v>
      </c>
      <c r="G10" s="1">
        <v>2.7</v>
      </c>
      <c r="H10" s="1">
        <v>6.6</v>
      </c>
      <c r="I10" s="1">
        <v>6.6</v>
      </c>
      <c r="J10" s="1">
        <v>5.7</v>
      </c>
      <c r="K10" s="1">
        <v>5.5</v>
      </c>
      <c r="L10" s="1">
        <f t="shared" si="0"/>
        <v>1.1000000000000001</v>
      </c>
      <c r="M10" s="1">
        <f t="shared" si="1"/>
        <v>2.7</v>
      </c>
      <c r="N10" s="1">
        <f t="shared" si="2"/>
        <v>3.8000000000000003</v>
      </c>
      <c r="O10" s="1">
        <f t="shared" si="3"/>
        <v>3.4000000000000004</v>
      </c>
      <c r="P10" s="1">
        <f t="shared" si="4"/>
        <v>4.4000000000000004</v>
      </c>
      <c r="Q10" s="3">
        <v>0.3</v>
      </c>
      <c r="R10" s="2">
        <f t="shared" si="5"/>
        <v>11.3</v>
      </c>
      <c r="S10" s="17">
        <v>11</v>
      </c>
    </row>
    <row r="11" spans="1:19" x14ac:dyDescent="0.25">
      <c r="A11" s="16">
        <v>10</v>
      </c>
      <c r="B11" s="17" t="s">
        <v>96</v>
      </c>
      <c r="C11" s="17" t="s">
        <v>103</v>
      </c>
      <c r="D11" s="17" t="s">
        <v>106</v>
      </c>
      <c r="E11" s="17" t="s">
        <v>112</v>
      </c>
      <c r="F11" s="1">
        <v>2.2000000000000002</v>
      </c>
      <c r="G11" s="1">
        <v>3.3</v>
      </c>
      <c r="H11" s="1">
        <v>5.7</v>
      </c>
      <c r="I11" s="1">
        <v>5.7</v>
      </c>
      <c r="J11" s="1">
        <v>5</v>
      </c>
      <c r="K11" s="1">
        <v>4.7</v>
      </c>
      <c r="L11" s="1">
        <f t="shared" si="0"/>
        <v>2.2000000000000002</v>
      </c>
      <c r="M11" s="1">
        <f t="shared" si="1"/>
        <v>3.3</v>
      </c>
      <c r="N11" s="1">
        <f t="shared" si="2"/>
        <v>5.5</v>
      </c>
      <c r="O11" s="1">
        <f t="shared" si="3"/>
        <v>4.3</v>
      </c>
      <c r="P11" s="1">
        <f t="shared" si="4"/>
        <v>5.15</v>
      </c>
      <c r="Q11" s="3">
        <v>0</v>
      </c>
      <c r="R11" s="2">
        <f t="shared" si="5"/>
        <v>14.950000000000001</v>
      </c>
      <c r="S11" s="17">
        <v>5</v>
      </c>
    </row>
    <row r="12" spans="1:19" x14ac:dyDescent="0.25">
      <c r="A12" s="16">
        <v>11</v>
      </c>
      <c r="B12" s="17" t="s">
        <v>97</v>
      </c>
      <c r="C12" s="17" t="s">
        <v>102</v>
      </c>
      <c r="D12" s="17" t="s">
        <v>106</v>
      </c>
      <c r="E12" s="17" t="s">
        <v>112</v>
      </c>
      <c r="F12" s="1">
        <v>2</v>
      </c>
      <c r="G12" s="1">
        <v>3.3</v>
      </c>
      <c r="H12" s="1">
        <v>5.0999999999999996</v>
      </c>
      <c r="I12" s="1">
        <v>5.0999999999999996</v>
      </c>
      <c r="J12" s="1">
        <v>4.0999999999999996</v>
      </c>
      <c r="K12" s="1">
        <v>4.4000000000000004</v>
      </c>
      <c r="L12" s="1">
        <f t="shared" si="0"/>
        <v>2</v>
      </c>
      <c r="M12" s="1">
        <f t="shared" si="1"/>
        <v>3.3</v>
      </c>
      <c r="N12" s="1">
        <f t="shared" si="2"/>
        <v>5.3</v>
      </c>
      <c r="O12" s="1">
        <f t="shared" si="3"/>
        <v>4.9000000000000004</v>
      </c>
      <c r="P12" s="1">
        <f t="shared" si="4"/>
        <v>5.75</v>
      </c>
      <c r="Q12" s="3">
        <v>0</v>
      </c>
      <c r="R12" s="2">
        <f t="shared" si="5"/>
        <v>15.95</v>
      </c>
      <c r="S12" s="17">
        <v>2</v>
      </c>
    </row>
    <row r="13" spans="1:19" ht="14.45" x14ac:dyDescent="0.3">
      <c r="A13" s="16">
        <v>12</v>
      </c>
      <c r="B13" s="17" t="s">
        <v>98</v>
      </c>
      <c r="C13" s="17" t="s">
        <v>84</v>
      </c>
      <c r="D13" s="17" t="s">
        <v>106</v>
      </c>
      <c r="E13" s="17" t="s">
        <v>112</v>
      </c>
      <c r="F13" s="1">
        <v>1.8</v>
      </c>
      <c r="G13" s="1">
        <v>2</v>
      </c>
      <c r="H13" s="1">
        <v>5.5</v>
      </c>
      <c r="I13" s="1">
        <v>5.5</v>
      </c>
      <c r="J13" s="1">
        <v>4.5999999999999996</v>
      </c>
      <c r="K13" s="1">
        <v>5</v>
      </c>
      <c r="L13" s="1">
        <f t="shared" si="0"/>
        <v>1.8</v>
      </c>
      <c r="M13" s="1">
        <f t="shared" si="1"/>
        <v>2</v>
      </c>
      <c r="N13" s="1">
        <f t="shared" si="2"/>
        <v>3.8</v>
      </c>
      <c r="O13" s="1">
        <f t="shared" si="3"/>
        <v>4.5</v>
      </c>
      <c r="P13" s="1">
        <f t="shared" si="4"/>
        <v>5.2</v>
      </c>
      <c r="Q13" s="3">
        <v>0.05</v>
      </c>
      <c r="R13" s="2">
        <f t="shared" si="5"/>
        <v>13.45</v>
      </c>
      <c r="S13" s="17">
        <v>7</v>
      </c>
    </row>
    <row r="14" spans="1:19" x14ac:dyDescent="0.25">
      <c r="A14" s="16">
        <v>13</v>
      </c>
      <c r="B14" s="17" t="s">
        <v>99</v>
      </c>
      <c r="C14" s="17" t="s">
        <v>82</v>
      </c>
      <c r="D14" s="17" t="s">
        <v>106</v>
      </c>
      <c r="E14" s="17" t="s">
        <v>112</v>
      </c>
      <c r="F14" s="1">
        <v>0.9</v>
      </c>
      <c r="G14" s="1">
        <v>1.8</v>
      </c>
      <c r="H14" s="1">
        <v>5.8</v>
      </c>
      <c r="I14" s="1">
        <v>5.8</v>
      </c>
      <c r="J14" s="1">
        <v>5.9</v>
      </c>
      <c r="K14" s="1">
        <v>5.6</v>
      </c>
      <c r="L14" s="1">
        <f t="shared" si="0"/>
        <v>0.9</v>
      </c>
      <c r="M14" s="1">
        <f t="shared" si="1"/>
        <v>1.8</v>
      </c>
      <c r="N14" s="1">
        <f t="shared" si="2"/>
        <v>2.7</v>
      </c>
      <c r="O14" s="1">
        <f t="shared" si="3"/>
        <v>4.2</v>
      </c>
      <c r="P14" s="1">
        <f t="shared" si="4"/>
        <v>4.25</v>
      </c>
      <c r="Q14" s="3">
        <v>0</v>
      </c>
      <c r="R14" s="2">
        <f t="shared" si="5"/>
        <v>11.15</v>
      </c>
      <c r="S14" s="17">
        <v>12</v>
      </c>
    </row>
    <row r="15" spans="1:19" x14ac:dyDescent="0.25">
      <c r="A15" s="16">
        <v>14</v>
      </c>
      <c r="B15" s="17" t="s">
        <v>100</v>
      </c>
      <c r="C15" s="17" t="s">
        <v>83</v>
      </c>
      <c r="D15" s="17" t="s">
        <v>106</v>
      </c>
      <c r="E15" s="17" t="s">
        <v>112</v>
      </c>
      <c r="F15" s="1">
        <v>0.8</v>
      </c>
      <c r="G15" s="1">
        <v>2.4</v>
      </c>
      <c r="H15" s="1">
        <v>4</v>
      </c>
      <c r="I15" s="1">
        <v>4</v>
      </c>
      <c r="J15" s="1">
        <v>5.4</v>
      </c>
      <c r="K15" s="1">
        <v>5</v>
      </c>
      <c r="L15" s="1">
        <f t="shared" si="0"/>
        <v>0.8</v>
      </c>
      <c r="M15" s="1">
        <f t="shared" si="1"/>
        <v>2.4</v>
      </c>
      <c r="N15" s="1">
        <f t="shared" si="2"/>
        <v>3.2</v>
      </c>
      <c r="O15" s="1">
        <f t="shared" si="3"/>
        <v>6</v>
      </c>
      <c r="P15" s="1">
        <f t="shared" si="4"/>
        <v>4.8</v>
      </c>
      <c r="Q15" s="3">
        <v>0</v>
      </c>
      <c r="R15" s="2">
        <f t="shared" si="5"/>
        <v>14</v>
      </c>
      <c r="S15" s="17">
        <v>6</v>
      </c>
    </row>
    <row r="16" spans="1:19" x14ac:dyDescent="0.25">
      <c r="A16" s="16">
        <v>15</v>
      </c>
      <c r="B16" s="17" t="s">
        <v>101</v>
      </c>
      <c r="C16" s="17" t="s">
        <v>105</v>
      </c>
      <c r="D16" s="17" t="s">
        <v>106</v>
      </c>
      <c r="E16" s="17" t="s">
        <v>112</v>
      </c>
      <c r="F16" s="1">
        <v>0.5</v>
      </c>
      <c r="G16" s="1">
        <v>0.9</v>
      </c>
      <c r="H16" s="1">
        <v>5.9</v>
      </c>
      <c r="I16" s="1">
        <v>5.9</v>
      </c>
      <c r="J16" s="1">
        <v>7.1</v>
      </c>
      <c r="K16" s="1">
        <v>7.5</v>
      </c>
      <c r="L16" s="1">
        <f t="shared" si="0"/>
        <v>0.5</v>
      </c>
      <c r="M16" s="1">
        <f t="shared" si="1"/>
        <v>0.9</v>
      </c>
      <c r="N16" s="1">
        <f t="shared" si="2"/>
        <v>1.4</v>
      </c>
      <c r="O16" s="1">
        <f t="shared" si="3"/>
        <v>4.0999999999999996</v>
      </c>
      <c r="P16" s="1">
        <f t="shared" si="4"/>
        <v>2.7</v>
      </c>
      <c r="Q16" s="3">
        <v>0</v>
      </c>
      <c r="R16" s="2">
        <f t="shared" si="5"/>
        <v>8.1999999999999993</v>
      </c>
      <c r="S16" s="17">
        <v>15</v>
      </c>
    </row>
  </sheetData>
  <pageMargins left="0.7" right="0.7" top="0.75" bottom="0.75" header="0.3" footer="0.3"/>
  <pageSetup paperSize="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137" zoomScaleNormal="137" zoomScaleSheetLayoutView="100" workbookViewId="0">
      <selection activeCell="P12" sqref="P12"/>
    </sheetView>
  </sheetViews>
  <sheetFormatPr baseColWidth="10" defaultColWidth="8.7109375" defaultRowHeight="15" x14ac:dyDescent="0.25"/>
  <cols>
    <col min="2" max="2" width="15.7109375" bestFit="1" customWidth="1"/>
    <col min="3" max="3" width="14.7109375" bestFit="1" customWidth="1"/>
    <col min="4" max="4" width="14.42578125" customWidth="1"/>
    <col min="5" max="5" width="8.28515625" customWidth="1"/>
    <col min="6" max="7" width="6" customWidth="1"/>
    <col min="8" max="13" width="4.7109375" customWidth="1"/>
    <col min="14" max="17" width="4.7109375" bestFit="1" customWidth="1"/>
    <col min="18" max="18" width="6.7109375" customWidth="1"/>
    <col min="19" max="19" width="7.140625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x14ac:dyDescent="0.25">
      <c r="A2" s="8">
        <v>1</v>
      </c>
      <c r="B2" s="8" t="s">
        <v>25</v>
      </c>
      <c r="C2" t="s">
        <v>26</v>
      </c>
      <c r="D2" s="8" t="s">
        <v>29</v>
      </c>
      <c r="E2" s="20" t="s">
        <v>113</v>
      </c>
      <c r="F2" s="1">
        <v>0.9</v>
      </c>
      <c r="G2" s="1">
        <v>2.1</v>
      </c>
      <c r="H2" s="1">
        <v>5</v>
      </c>
      <c r="I2" s="1">
        <v>5</v>
      </c>
      <c r="J2" s="1">
        <v>4</v>
      </c>
      <c r="K2" s="1">
        <v>3.5</v>
      </c>
      <c r="L2" s="1">
        <f>F2</f>
        <v>0.9</v>
      </c>
      <c r="M2" s="1">
        <f>G2</f>
        <v>2.1</v>
      </c>
      <c r="N2" s="1">
        <f t="shared" ref="N2:N3" si="0">L2+M2</f>
        <v>3</v>
      </c>
      <c r="O2" s="1">
        <f>IF(H2+I2&gt;0,10-((H2+I2)/2),0)</f>
        <v>5</v>
      </c>
      <c r="P2" s="1">
        <f>IF( J2+K2&gt;0,10-((J2+K2)/2),0)</f>
        <v>6.25</v>
      </c>
      <c r="Q2" s="3">
        <v>0</v>
      </c>
      <c r="R2" s="2">
        <f>L2+M2+O2+P2-Q2</f>
        <v>14.25</v>
      </c>
      <c r="S2">
        <f>_xlfn.RANK.EQ(R2,R2:R3)</f>
        <v>1</v>
      </c>
    </row>
    <row r="3" spans="1:19" x14ac:dyDescent="0.25">
      <c r="A3" s="8">
        <v>2</v>
      </c>
      <c r="B3" s="8" t="s">
        <v>27</v>
      </c>
      <c r="C3" t="s">
        <v>28</v>
      </c>
      <c r="D3" s="8" t="s">
        <v>29</v>
      </c>
      <c r="E3" s="20" t="s">
        <v>113</v>
      </c>
      <c r="F3" s="1">
        <v>0.1</v>
      </c>
      <c r="G3" s="1">
        <v>0.7</v>
      </c>
      <c r="H3" s="1">
        <v>8.3000000000000007</v>
      </c>
      <c r="I3" s="1">
        <v>8.3000000000000007</v>
      </c>
      <c r="J3" s="1">
        <v>7.2</v>
      </c>
      <c r="K3" s="1">
        <v>6.8</v>
      </c>
      <c r="L3" s="1">
        <f>F3</f>
        <v>0.1</v>
      </c>
      <c r="M3" s="1">
        <f t="shared" ref="M3" si="1">G3</f>
        <v>0.7</v>
      </c>
      <c r="N3" s="1">
        <f t="shared" si="0"/>
        <v>0.79999999999999993</v>
      </c>
      <c r="O3" s="1">
        <f>IF(H3+I3&gt;0,10-((H3+I3)/2),0)</f>
        <v>1.6999999999999993</v>
      </c>
      <c r="P3" s="1">
        <f>IF( J3+K3&gt;0,10-((J3+K3)/2),0)</f>
        <v>3</v>
      </c>
      <c r="Q3" s="3">
        <v>0</v>
      </c>
      <c r="R3" s="2">
        <f t="shared" ref="R3" si="2">L3+M3+O3+P3-Q3</f>
        <v>5.4999999999999991</v>
      </c>
      <c r="S3">
        <f>_xlfn.RANK.EQ(R3,R2:R3)</f>
        <v>2</v>
      </c>
    </row>
    <row r="4" spans="1:19" ht="14.45" x14ac:dyDescent="0.3">
      <c r="A4" s="8"/>
      <c r="B4" s="8"/>
      <c r="D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</row>
    <row r="5" spans="1:19" ht="14.45" x14ac:dyDescent="0.3">
      <c r="A5" s="8"/>
      <c r="B5" s="8"/>
      <c r="D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2"/>
    </row>
    <row r="6" spans="1:19" ht="14.45" x14ac:dyDescent="0.3">
      <c r="A6" s="8"/>
      <c r="B6" s="8"/>
      <c r="D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</row>
    <row r="7" spans="1:19" ht="14.45" x14ac:dyDescent="0.3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</row>
    <row r="8" spans="1:19" ht="14.45" x14ac:dyDescent="0.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</row>
    <row r="9" spans="1:19" ht="14.45" x14ac:dyDescent="0.3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</row>
  </sheetData>
  <pageMargins left="0.7" right="0.7" top="0.75" bottom="0.75" header="0.3" footer="0.3"/>
  <pageSetup paperSize="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19" zoomScaleNormal="119" zoomScaleSheetLayoutView="100" workbookViewId="0">
      <selection activeCell="R14" sqref="R14"/>
    </sheetView>
  </sheetViews>
  <sheetFormatPr baseColWidth="10" defaultColWidth="8.7109375" defaultRowHeight="15" x14ac:dyDescent="0.25"/>
  <cols>
    <col min="1" max="1" width="7.140625" bestFit="1" customWidth="1"/>
    <col min="2" max="2" width="19.42578125" bestFit="1" customWidth="1"/>
    <col min="3" max="3" width="14.7109375" bestFit="1" customWidth="1"/>
    <col min="4" max="4" width="13" customWidth="1"/>
    <col min="5" max="5" width="8.42578125" bestFit="1" customWidth="1"/>
    <col min="6" max="7" width="6" customWidth="1"/>
    <col min="8" max="13" width="4.7109375" customWidth="1"/>
    <col min="14" max="17" width="4.7109375" bestFit="1" customWidth="1"/>
    <col min="18" max="18" width="6.7109375" bestFit="1" customWidth="1"/>
    <col min="19" max="19" width="7.42578125" bestFit="1" customWidth="1"/>
  </cols>
  <sheetData>
    <row r="1" spans="1:19" ht="14.45" x14ac:dyDescent="0.3">
      <c r="A1" s="12" t="s">
        <v>9</v>
      </c>
      <c r="B1" s="13" t="s">
        <v>6</v>
      </c>
      <c r="C1" s="13" t="s">
        <v>7</v>
      </c>
      <c r="D1" s="13" t="s">
        <v>5</v>
      </c>
      <c r="E1" s="13" t="s">
        <v>8</v>
      </c>
      <c r="F1" s="14" t="s">
        <v>0</v>
      </c>
      <c r="G1" s="14" t="s">
        <v>1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15</v>
      </c>
      <c r="M1" s="14" t="s">
        <v>16</v>
      </c>
      <c r="N1" s="14" t="s">
        <v>17</v>
      </c>
      <c r="O1" s="14" t="s">
        <v>14</v>
      </c>
      <c r="P1" s="14" t="s">
        <v>2</v>
      </c>
      <c r="Q1" s="15" t="s">
        <v>3</v>
      </c>
      <c r="R1" s="14" t="s">
        <v>4</v>
      </c>
      <c r="S1" s="16" t="s">
        <v>18</v>
      </c>
    </row>
    <row r="2" spans="1:19" x14ac:dyDescent="0.25">
      <c r="A2" s="16">
        <v>1</v>
      </c>
      <c r="B2" s="17" t="s">
        <v>30</v>
      </c>
      <c r="C2" s="17" t="s">
        <v>32</v>
      </c>
      <c r="D2" s="17" t="s">
        <v>34</v>
      </c>
      <c r="E2" s="17" t="s">
        <v>107</v>
      </c>
      <c r="F2" s="1">
        <v>1</v>
      </c>
      <c r="G2" s="1">
        <v>1.5</v>
      </c>
      <c r="H2" s="1">
        <v>5.3</v>
      </c>
      <c r="I2" s="1">
        <v>5.3</v>
      </c>
      <c r="J2" s="1">
        <v>7.1</v>
      </c>
      <c r="K2" s="1">
        <v>6.7</v>
      </c>
      <c r="L2" s="1">
        <f>F2</f>
        <v>1</v>
      </c>
      <c r="M2" s="1">
        <f>G2</f>
        <v>1.5</v>
      </c>
      <c r="N2" s="1">
        <f>L2+M2</f>
        <v>2.5</v>
      </c>
      <c r="O2" s="1">
        <f>IF(H2+I2&gt;0,10-((H2+I2)/2),0)</f>
        <v>4.7</v>
      </c>
      <c r="P2" s="1">
        <f>IF( J2+K2&gt;0,10-((J2+K2)/2),0)</f>
        <v>3.0999999999999996</v>
      </c>
      <c r="Q2" s="3">
        <v>0.6</v>
      </c>
      <c r="R2" s="2">
        <f>L2+M2+O2+P2-Q2</f>
        <v>9.7000000000000011</v>
      </c>
      <c r="S2" s="17">
        <v>2</v>
      </c>
    </row>
    <row r="3" spans="1:19" ht="14.45" x14ac:dyDescent="0.3">
      <c r="A3" s="16">
        <v>1</v>
      </c>
      <c r="B3" s="17" t="s">
        <v>31</v>
      </c>
      <c r="C3" s="17" t="s">
        <v>33</v>
      </c>
      <c r="D3" s="17" t="s">
        <v>34</v>
      </c>
      <c r="E3" s="17" t="s">
        <v>107</v>
      </c>
      <c r="F3" s="1">
        <v>1.6</v>
      </c>
      <c r="G3" s="1">
        <v>2.9</v>
      </c>
      <c r="H3" s="1">
        <v>8.1999999999999993</v>
      </c>
      <c r="I3" s="1">
        <v>8.1999999999999993</v>
      </c>
      <c r="J3" s="1">
        <v>6.2</v>
      </c>
      <c r="K3" s="1">
        <v>6.2</v>
      </c>
      <c r="L3" s="1">
        <f t="shared" ref="L3" si="0">F3</f>
        <v>1.6</v>
      </c>
      <c r="M3" s="1">
        <f t="shared" ref="M3" si="1">G3</f>
        <v>2.9</v>
      </c>
      <c r="N3" s="1">
        <f t="shared" ref="N3" si="2">L3+M3</f>
        <v>4.5</v>
      </c>
      <c r="O3" s="1">
        <f t="shared" ref="O3" si="3">IF(H3+I3&gt;0,10-((H3+I3)/2),0)</f>
        <v>1.8000000000000007</v>
      </c>
      <c r="P3" s="1">
        <f t="shared" ref="P3" si="4">IF( J3+K3&gt;0,10-((J3+K3)/2),0)</f>
        <v>3.8</v>
      </c>
      <c r="Q3" s="3">
        <v>0</v>
      </c>
      <c r="R3" s="2">
        <f t="shared" ref="R3" si="5">L3+M3+O3+P3-Q3</f>
        <v>10.100000000000001</v>
      </c>
      <c r="S3" s="17">
        <f>_xlfn.RANK.EQ(R3,R3:R14)</f>
        <v>1</v>
      </c>
    </row>
    <row r="4" spans="1:19" ht="14.45" x14ac:dyDescent="0.3">
      <c r="A4" s="16"/>
      <c r="B4" s="17"/>
      <c r="C4" s="17"/>
      <c r="D4" s="17"/>
      <c r="E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  <c r="S4" s="17"/>
    </row>
    <row r="5" spans="1:19" ht="14.45" x14ac:dyDescent="0.3">
      <c r="A5" s="16"/>
      <c r="B5" s="17"/>
      <c r="C5" s="17"/>
      <c r="D5" s="17"/>
      <c r="E5" s="1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2"/>
      <c r="S5" s="17"/>
    </row>
    <row r="6" spans="1:19" ht="14.45" x14ac:dyDescent="0.3">
      <c r="A6" s="16"/>
      <c r="B6" s="17"/>
      <c r="C6" s="17"/>
      <c r="D6" s="17"/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  <c r="S6" s="17"/>
    </row>
    <row r="7" spans="1:19" ht="14.45" x14ac:dyDescent="0.3">
      <c r="A7" s="16"/>
      <c r="B7" s="17"/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  <c r="S7" s="17"/>
    </row>
    <row r="8" spans="1:19" ht="14.45" x14ac:dyDescent="0.3">
      <c r="A8" s="16"/>
      <c r="B8" s="17"/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  <c r="S8" s="17"/>
    </row>
    <row r="9" spans="1:19" ht="14.45" x14ac:dyDescent="0.3">
      <c r="A9" s="16"/>
      <c r="B9" s="17"/>
      <c r="C9" s="17"/>
      <c r="D9" s="17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  <c r="S9" s="17"/>
    </row>
    <row r="10" spans="1:19" ht="14.45" x14ac:dyDescent="0.3">
      <c r="A10" s="16"/>
      <c r="B10" s="17"/>
      <c r="C10" s="17"/>
      <c r="D10" s="17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  <c r="S10" s="17"/>
    </row>
    <row r="11" spans="1:19" ht="14.45" x14ac:dyDescent="0.3">
      <c r="A11" s="16"/>
      <c r="B11" s="17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2"/>
      <c r="S11" s="17"/>
    </row>
    <row r="12" spans="1:19" ht="14.45" x14ac:dyDescent="0.3">
      <c r="A12" s="16"/>
      <c r="B12" s="17"/>
      <c r="C12" s="17"/>
      <c r="D12" s="17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  <c r="S12" s="17"/>
    </row>
    <row r="13" spans="1:19" ht="14.45" x14ac:dyDescent="0.3">
      <c r="A13" s="16"/>
      <c r="B13" s="17"/>
      <c r="C13" s="17"/>
      <c r="D13" s="17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  <c r="S13" s="17"/>
    </row>
    <row r="14" spans="1:19" ht="14.45" x14ac:dyDescent="0.3">
      <c r="A14" s="16"/>
      <c r="B14" s="17"/>
      <c r="C14" s="17"/>
      <c r="D14" s="17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  <c r="S14" s="17"/>
    </row>
    <row r="15" spans="1:19" ht="14.45" x14ac:dyDescent="0.3">
      <c r="A15" s="16"/>
      <c r="B15" s="17"/>
      <c r="C15" s="17"/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  <c r="S15" s="17"/>
    </row>
    <row r="16" spans="1:19" ht="14.45" x14ac:dyDescent="0.3">
      <c r="A16" s="16"/>
      <c r="B16" s="17"/>
      <c r="C16" s="17"/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  <c r="S16" s="17"/>
    </row>
  </sheetData>
  <pageMargins left="0.7" right="0.7" top="0.75" bottom="0.75" header="0.3" footer="0.3"/>
  <pageSetup paperSize="8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20" zoomScaleNormal="120" zoomScaleSheetLayoutView="100" workbookViewId="0">
      <selection activeCell="S13" sqref="S13"/>
    </sheetView>
  </sheetViews>
  <sheetFormatPr baseColWidth="10" defaultColWidth="8.7109375" defaultRowHeight="15" x14ac:dyDescent="0.25"/>
  <cols>
    <col min="1" max="1" width="7.140625" bestFit="1" customWidth="1"/>
    <col min="2" max="2" width="21.140625" bestFit="1" customWidth="1"/>
    <col min="3" max="3" width="11.28515625" bestFit="1" customWidth="1"/>
    <col min="4" max="4" width="15.85546875" customWidth="1"/>
    <col min="5" max="5" width="8.28515625" bestFit="1" customWidth="1"/>
    <col min="6" max="7" width="6" customWidth="1"/>
    <col min="8" max="13" width="4.7109375" customWidth="1"/>
    <col min="14" max="14" width="5.7109375" bestFit="1" customWidth="1"/>
    <col min="15" max="17" width="4.7109375" bestFit="1" customWidth="1"/>
    <col min="18" max="18" width="6.7109375" bestFit="1" customWidth="1"/>
    <col min="19" max="19" width="7.42578125" bestFit="1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ht="14.45" x14ac:dyDescent="0.3">
      <c r="A2" s="8">
        <v>1</v>
      </c>
      <c r="B2" t="s">
        <v>35</v>
      </c>
      <c r="C2" t="s">
        <v>19</v>
      </c>
      <c r="D2" t="s">
        <v>37</v>
      </c>
      <c r="E2" t="s">
        <v>108</v>
      </c>
      <c r="F2" s="1">
        <v>1.8</v>
      </c>
      <c r="G2" s="1">
        <v>1.3</v>
      </c>
      <c r="H2" s="1">
        <v>5.2</v>
      </c>
      <c r="I2" s="1">
        <v>5.2</v>
      </c>
      <c r="J2" s="1">
        <v>7.2</v>
      </c>
      <c r="K2" s="1">
        <v>6.8</v>
      </c>
      <c r="L2" s="1">
        <f>F2</f>
        <v>1.8</v>
      </c>
      <c r="M2" s="1">
        <f>G2</f>
        <v>1.3</v>
      </c>
      <c r="N2" s="1">
        <f t="shared" ref="N2:N3" si="0">L2+M2</f>
        <v>3.1</v>
      </c>
      <c r="O2" s="1">
        <f>IF(H2+I2&gt;0,10-((H2+I2)/2),0)</f>
        <v>4.8</v>
      </c>
      <c r="P2" s="1">
        <f>IF( J2+K2&gt;0,10-((J2+K2)/2),0)</f>
        <v>3</v>
      </c>
      <c r="Q2" s="3">
        <v>0.3</v>
      </c>
      <c r="R2" s="2">
        <f>L2+M2+O2+P2-Q2</f>
        <v>10.6</v>
      </c>
      <c r="S2">
        <f>_xlfn.RANK.EQ(R2,R2)</f>
        <v>1</v>
      </c>
    </row>
    <row r="3" spans="1:19" x14ac:dyDescent="0.25">
      <c r="A3" s="8">
        <v>1</v>
      </c>
      <c r="B3" t="s">
        <v>36</v>
      </c>
      <c r="C3" t="s">
        <v>20</v>
      </c>
      <c r="D3" t="s">
        <v>37</v>
      </c>
      <c r="E3" t="s">
        <v>108</v>
      </c>
      <c r="F3" s="1">
        <v>0.6</v>
      </c>
      <c r="G3" s="1">
        <v>1.9</v>
      </c>
      <c r="H3" s="1">
        <v>7.2</v>
      </c>
      <c r="I3" s="1">
        <v>7.2</v>
      </c>
      <c r="J3" s="1">
        <v>6.1</v>
      </c>
      <c r="K3" s="1">
        <v>5.7</v>
      </c>
      <c r="L3" s="1">
        <f>F3</f>
        <v>0.6</v>
      </c>
      <c r="M3" s="1">
        <f t="shared" ref="M3" si="1">G3</f>
        <v>1.9</v>
      </c>
      <c r="N3" s="1">
        <f t="shared" si="0"/>
        <v>2.5</v>
      </c>
      <c r="O3" s="1">
        <f>IF(H3+I3&gt;0,10-((H3+I3)/2),0)</f>
        <v>2.8</v>
      </c>
      <c r="P3" s="1">
        <f>IF( J3+K3&gt;0,10-((J3+K3)/2),0)</f>
        <v>4.0999999999999996</v>
      </c>
      <c r="Q3" s="3">
        <v>0</v>
      </c>
      <c r="R3" s="2">
        <f t="shared" ref="R3" si="2">L3+M3+O3+P3-Q3</f>
        <v>9.3999999999999986</v>
      </c>
      <c r="S3">
        <v>2</v>
      </c>
    </row>
    <row r="4" spans="1:19" ht="14.45" x14ac:dyDescent="0.3">
      <c r="A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</row>
    <row r="5" spans="1:19" ht="14.45" x14ac:dyDescent="0.3">
      <c r="A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2"/>
    </row>
    <row r="6" spans="1:19" ht="14.45" x14ac:dyDescent="0.3">
      <c r="A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</row>
    <row r="7" spans="1:19" ht="14.45" x14ac:dyDescent="0.3">
      <c r="A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</row>
    <row r="8" spans="1:19" ht="14.45" x14ac:dyDescent="0.3">
      <c r="A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</row>
    <row r="9" spans="1:19" ht="14.45" x14ac:dyDescent="0.3">
      <c r="A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</row>
    <row r="10" spans="1:19" ht="14.45" x14ac:dyDescent="0.3">
      <c r="A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</row>
    <row r="11" spans="1:19" ht="14.45" x14ac:dyDescent="0.3">
      <c r="A11" s="8"/>
      <c r="F11" s="1"/>
      <c r="G11" s="1"/>
      <c r="H11" s="1"/>
      <c r="I11" s="1"/>
      <c r="J11" s="1"/>
      <c r="K11" s="1"/>
      <c r="L11" s="1"/>
      <c r="M11" s="1"/>
      <c r="N11" s="9"/>
      <c r="O11" s="1"/>
      <c r="P11" s="1"/>
      <c r="Q11" s="3"/>
      <c r="R11" s="2"/>
    </row>
    <row r="12" spans="1:19" ht="14.45" x14ac:dyDescent="0.3">
      <c r="A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</row>
    <row r="13" spans="1:19" ht="14.45" x14ac:dyDescent="0.3">
      <c r="A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</row>
    <row r="14" spans="1:19" ht="14.45" x14ac:dyDescent="0.3">
      <c r="A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</row>
    <row r="15" spans="1:19" ht="14.45" x14ac:dyDescent="0.3">
      <c r="A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</row>
    <row r="16" spans="1:19" ht="14.45" x14ac:dyDescent="0.3">
      <c r="A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</row>
    <row r="17" spans="1:18" ht="14.45" x14ac:dyDescent="0.3">
      <c r="A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2"/>
    </row>
    <row r="18" spans="1:18" ht="14.45" x14ac:dyDescent="0.3">
      <c r="A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2"/>
    </row>
    <row r="19" spans="1:18" ht="14.45" x14ac:dyDescent="0.3">
      <c r="A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2"/>
    </row>
    <row r="20" spans="1:18" ht="14.45" x14ac:dyDescent="0.3">
      <c r="A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2"/>
    </row>
    <row r="21" spans="1:18" ht="14.45" x14ac:dyDescent="0.3">
      <c r="A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2"/>
    </row>
    <row r="22" spans="1:18" ht="14.45" x14ac:dyDescent="0.3">
      <c r="A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2"/>
    </row>
    <row r="23" spans="1:18" ht="14.45" x14ac:dyDescent="0.3">
      <c r="A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2"/>
    </row>
    <row r="24" spans="1:18" ht="14.45" x14ac:dyDescent="0.3">
      <c r="A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2"/>
    </row>
    <row r="25" spans="1:18" ht="14.45" x14ac:dyDescent="0.3">
      <c r="A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2"/>
    </row>
    <row r="26" spans="1:18" ht="14.45" x14ac:dyDescent="0.3">
      <c r="A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2"/>
    </row>
    <row r="27" spans="1:18" ht="14.45" x14ac:dyDescent="0.3">
      <c r="A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2"/>
    </row>
    <row r="28" spans="1:18" ht="14.45" x14ac:dyDescent="0.3">
      <c r="L28" s="1"/>
      <c r="M28" s="1"/>
      <c r="N28" s="1"/>
      <c r="O28" s="1"/>
      <c r="P28" s="1"/>
      <c r="Q28" s="3"/>
      <c r="R28" s="2"/>
    </row>
    <row r="29" spans="1:18" ht="14.45" x14ac:dyDescent="0.3">
      <c r="L29" s="1"/>
      <c r="M29" s="1"/>
      <c r="N29" s="1"/>
      <c r="O29" s="1"/>
      <c r="P29" s="1"/>
      <c r="Q29" s="3"/>
      <c r="R29" s="2"/>
    </row>
  </sheetData>
  <pageMargins left="0.7" right="0.7" top="0.75" bottom="0.75" header="0.3" footer="0.3"/>
  <pageSetup paperSize="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20" zoomScaleNormal="120" zoomScaleSheetLayoutView="100" workbookViewId="0">
      <selection activeCell="P15" sqref="P15"/>
    </sheetView>
  </sheetViews>
  <sheetFormatPr baseColWidth="10" defaultColWidth="8.7109375" defaultRowHeight="15" x14ac:dyDescent="0.25"/>
  <cols>
    <col min="1" max="1" width="7.140625" bestFit="1" customWidth="1"/>
    <col min="2" max="2" width="21.85546875" customWidth="1"/>
    <col min="3" max="3" width="11.28515625" customWidth="1"/>
    <col min="4" max="4" width="13.85546875" customWidth="1"/>
    <col min="5" max="5" width="19" customWidth="1"/>
    <col min="6" max="7" width="6" customWidth="1"/>
    <col min="8" max="13" width="4.7109375" customWidth="1"/>
    <col min="14" max="14" width="5.7109375" bestFit="1" customWidth="1"/>
    <col min="15" max="17" width="4.7109375" bestFit="1" customWidth="1"/>
    <col min="18" max="18" width="6.7109375" bestFit="1" customWidth="1"/>
    <col min="19" max="19" width="7.42578125" bestFit="1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x14ac:dyDescent="0.25">
      <c r="A2" s="8">
        <v>1</v>
      </c>
      <c r="B2" t="s">
        <v>36</v>
      </c>
      <c r="C2" t="s">
        <v>20</v>
      </c>
      <c r="D2" t="s">
        <v>38</v>
      </c>
      <c r="E2" s="8" t="s">
        <v>109</v>
      </c>
      <c r="F2" s="1">
        <v>1</v>
      </c>
      <c r="G2" s="1">
        <v>2.1</v>
      </c>
      <c r="H2" s="1">
        <v>7.3</v>
      </c>
      <c r="I2" s="1">
        <v>7.3</v>
      </c>
      <c r="J2" s="1">
        <v>6.5</v>
      </c>
      <c r="K2" s="1">
        <v>6.9</v>
      </c>
      <c r="L2" s="1">
        <f>F2</f>
        <v>1</v>
      </c>
      <c r="M2" s="1">
        <f>G2</f>
        <v>2.1</v>
      </c>
      <c r="N2" s="1">
        <f t="shared" ref="N2" si="0">L2+M2</f>
        <v>3.1</v>
      </c>
      <c r="O2" s="1">
        <f>IF(H2+I2&gt;0,10-((H2+I2)/2),0)</f>
        <v>2.7</v>
      </c>
      <c r="P2" s="1">
        <f>IF( J2+K2&gt;0,10-((J2+K2)/2),0)</f>
        <v>3.3</v>
      </c>
      <c r="Q2" s="3">
        <v>0</v>
      </c>
      <c r="R2" s="2">
        <f>L2+M2+O2+P2-Q2</f>
        <v>9.1000000000000014</v>
      </c>
      <c r="S2">
        <f>_xlfn.RANK.EQ(R2,R2:R19)</f>
        <v>1</v>
      </c>
    </row>
    <row r="3" spans="1:19" ht="14.45" x14ac:dyDescent="0.3">
      <c r="A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2"/>
    </row>
    <row r="4" spans="1:19" ht="14.45" x14ac:dyDescent="0.3">
      <c r="A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</row>
    <row r="5" spans="1:19" ht="14.45" x14ac:dyDescent="0.3">
      <c r="A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2"/>
    </row>
    <row r="6" spans="1:19" ht="14.45" x14ac:dyDescent="0.3">
      <c r="A6" s="8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</row>
    <row r="7" spans="1:19" ht="14.45" x14ac:dyDescent="0.3">
      <c r="A7" s="11"/>
      <c r="B7" s="10"/>
      <c r="C7" s="10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</row>
    <row r="8" spans="1:19" ht="14.45" x14ac:dyDescent="0.3">
      <c r="A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</row>
    <row r="9" spans="1:19" ht="14.45" x14ac:dyDescent="0.3">
      <c r="A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</row>
    <row r="10" spans="1:19" ht="14.45" x14ac:dyDescent="0.3">
      <c r="A10" s="8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</row>
    <row r="11" spans="1:19" ht="14.45" x14ac:dyDescent="0.3">
      <c r="A11" s="11"/>
      <c r="B11" s="10"/>
      <c r="C11" s="10"/>
      <c r="E11" s="11"/>
      <c r="F11" s="1"/>
      <c r="G11" s="1"/>
      <c r="H11" s="1"/>
      <c r="I11" s="1"/>
      <c r="J11" s="1"/>
      <c r="K11" s="1"/>
      <c r="L11" s="1"/>
      <c r="M11" s="1"/>
      <c r="N11" s="9"/>
      <c r="O11" s="1"/>
      <c r="P11" s="1"/>
      <c r="Q11" s="3"/>
      <c r="R11" s="2"/>
    </row>
    <row r="12" spans="1:19" ht="14.45" x14ac:dyDescent="0.3">
      <c r="A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</row>
    <row r="13" spans="1:19" ht="14.45" x14ac:dyDescent="0.3">
      <c r="A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</row>
    <row r="14" spans="1:19" ht="14.45" x14ac:dyDescent="0.3">
      <c r="A14" s="8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</row>
    <row r="15" spans="1:19" ht="14.45" x14ac:dyDescent="0.3">
      <c r="A15" s="8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</row>
    <row r="16" spans="1:19" ht="14.45" x14ac:dyDescent="0.3">
      <c r="A16" s="11"/>
      <c r="B16" s="10"/>
      <c r="C16" s="10"/>
      <c r="E16" s="11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</row>
    <row r="17" spans="1:18" ht="14.45" x14ac:dyDescent="0.3">
      <c r="A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2"/>
    </row>
    <row r="18" spans="1:18" ht="14.45" x14ac:dyDescent="0.3">
      <c r="A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2"/>
    </row>
    <row r="19" spans="1:18" ht="14.45" x14ac:dyDescent="0.3">
      <c r="A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2"/>
    </row>
    <row r="20" spans="1:18" ht="14.45" x14ac:dyDescent="0.3">
      <c r="A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2"/>
    </row>
    <row r="21" spans="1:18" ht="14.45" x14ac:dyDescent="0.3">
      <c r="A21" s="8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2"/>
    </row>
    <row r="22" spans="1:18" ht="14.45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2"/>
    </row>
    <row r="23" spans="1:18" ht="14.4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2"/>
    </row>
    <row r="24" spans="1:18" ht="14.4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2"/>
    </row>
    <row r="25" spans="1:18" ht="14.45" x14ac:dyDescent="0.3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2"/>
    </row>
    <row r="26" spans="1:18" ht="14.45" x14ac:dyDescent="0.3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2"/>
    </row>
    <row r="27" spans="1:18" ht="14.45" x14ac:dyDescent="0.3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2"/>
    </row>
    <row r="28" spans="1:18" ht="14.45" x14ac:dyDescent="0.3">
      <c r="L28" s="1"/>
      <c r="M28" s="1"/>
      <c r="N28" s="1"/>
      <c r="O28" s="1"/>
      <c r="P28" s="1"/>
      <c r="Q28" s="3"/>
      <c r="R28" s="2"/>
    </row>
    <row r="29" spans="1:18" ht="14.45" x14ac:dyDescent="0.3">
      <c r="L29" s="1"/>
      <c r="M29" s="1"/>
      <c r="N29" s="1"/>
      <c r="O29" s="1"/>
      <c r="P29" s="1"/>
      <c r="Q29" s="3"/>
      <c r="R29" s="2"/>
    </row>
  </sheetData>
  <pageMargins left="0.7" right="0.7" top="0.75" bottom="0.75" header="0.3" footer="0.3"/>
  <pageSetup paperSize="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08" zoomScaleNormal="108" zoomScaleSheetLayoutView="100" workbookViewId="0">
      <selection activeCell="S18" sqref="S18"/>
    </sheetView>
  </sheetViews>
  <sheetFormatPr baseColWidth="10" defaultColWidth="8.7109375" defaultRowHeight="15" x14ac:dyDescent="0.25"/>
  <cols>
    <col min="1" max="1" width="7.28515625" bestFit="1" customWidth="1"/>
    <col min="2" max="2" width="20.28515625" customWidth="1"/>
    <col min="3" max="3" width="26.42578125" customWidth="1"/>
    <col min="4" max="4" width="13.5703125" customWidth="1"/>
    <col min="5" max="5" width="8.85546875" customWidth="1"/>
    <col min="6" max="7" width="6" customWidth="1"/>
    <col min="8" max="13" width="4.7109375" customWidth="1"/>
    <col min="14" max="17" width="4.7109375" bestFit="1" customWidth="1"/>
    <col min="18" max="18" width="6.7109375" bestFit="1" customWidth="1"/>
    <col min="19" max="19" width="7.42578125" bestFit="1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x14ac:dyDescent="0.25">
      <c r="A2" s="8">
        <v>1</v>
      </c>
      <c r="B2" t="s">
        <v>39</v>
      </c>
      <c r="C2" t="s">
        <v>40</v>
      </c>
      <c r="D2" t="s">
        <v>114</v>
      </c>
      <c r="E2" s="8" t="s">
        <v>113</v>
      </c>
      <c r="F2" s="1">
        <v>1.5</v>
      </c>
      <c r="G2" s="1"/>
      <c r="H2" s="1">
        <v>4.3</v>
      </c>
      <c r="I2" s="1">
        <v>4.3</v>
      </c>
      <c r="J2" s="1">
        <v>3.6</v>
      </c>
      <c r="K2" s="1">
        <v>3.2</v>
      </c>
      <c r="L2" s="1">
        <f>F2</f>
        <v>1.5</v>
      </c>
      <c r="M2" s="1">
        <f>G2</f>
        <v>0</v>
      </c>
      <c r="N2" s="1">
        <f t="shared" ref="N2:N9" si="0">L2+M2</f>
        <v>1.5</v>
      </c>
      <c r="O2" s="1">
        <f>IF(H2+I2&gt;0,10-((H2+I2)/2),0)</f>
        <v>5.7</v>
      </c>
      <c r="P2" s="1">
        <f>IF( J2+K2&gt;0,10-((J2+K2)/2),0)</f>
        <v>6.6</v>
      </c>
      <c r="Q2" s="3">
        <v>0</v>
      </c>
      <c r="R2" s="2">
        <f>L2+M2+O2+P2-Q2</f>
        <v>13.8</v>
      </c>
      <c r="S2">
        <f>_xlfn.RANK.EQ(R2,R2:R14)</f>
        <v>3</v>
      </c>
    </row>
    <row r="3" spans="1:19" x14ac:dyDescent="0.25">
      <c r="A3" s="8">
        <v>2</v>
      </c>
      <c r="B3" t="s">
        <v>41</v>
      </c>
      <c r="C3" t="s">
        <v>42</v>
      </c>
      <c r="D3" t="s">
        <v>114</v>
      </c>
      <c r="E3" s="8" t="s">
        <v>113</v>
      </c>
      <c r="F3" s="1">
        <v>1.2</v>
      </c>
      <c r="G3" s="1"/>
      <c r="H3" s="1">
        <v>4.8</v>
      </c>
      <c r="I3" s="1">
        <v>4.8</v>
      </c>
      <c r="J3" s="1">
        <v>4.8</v>
      </c>
      <c r="K3" s="1">
        <v>4.8</v>
      </c>
      <c r="L3" s="1">
        <f>F3</f>
        <v>1.2</v>
      </c>
      <c r="M3" s="1">
        <f t="shared" ref="M3:M29" si="1">G3</f>
        <v>0</v>
      </c>
      <c r="N3" s="1">
        <f t="shared" si="0"/>
        <v>1.2</v>
      </c>
      <c r="O3" s="1">
        <f>IF(H3+I3&gt;0,10-((H3+I3)/2),0)</f>
        <v>5.2</v>
      </c>
      <c r="P3" s="1">
        <f>IF( J3+K3&gt;0,10-((J3+K3)/2),0)</f>
        <v>5.2</v>
      </c>
      <c r="Q3" s="3">
        <v>0</v>
      </c>
      <c r="R3" s="2">
        <f t="shared" ref="R3:R29" si="2">L3+M3+O3+P3-Q3</f>
        <v>11.600000000000001</v>
      </c>
      <c r="S3">
        <f>_xlfn.RANK.EQ(R3,R2:R14)</f>
        <v>6</v>
      </c>
    </row>
    <row r="4" spans="1:19" x14ac:dyDescent="0.25">
      <c r="A4" s="8">
        <v>3</v>
      </c>
      <c r="B4" t="s">
        <v>43</v>
      </c>
      <c r="C4" t="s">
        <v>44</v>
      </c>
      <c r="D4" t="s">
        <v>114</v>
      </c>
      <c r="E4" s="8" t="s">
        <v>113</v>
      </c>
      <c r="F4" s="1">
        <v>0.3</v>
      </c>
      <c r="G4" s="1"/>
      <c r="H4" s="1">
        <v>5.7</v>
      </c>
      <c r="I4" s="1">
        <v>5.7</v>
      </c>
      <c r="J4" s="1">
        <v>4</v>
      </c>
      <c r="K4" s="1">
        <v>3.5</v>
      </c>
      <c r="L4" s="1">
        <f t="shared" ref="L4:L29" si="3">F4</f>
        <v>0.3</v>
      </c>
      <c r="M4" s="1">
        <f t="shared" si="1"/>
        <v>0</v>
      </c>
      <c r="N4" s="1">
        <f t="shared" si="0"/>
        <v>0.3</v>
      </c>
      <c r="O4" s="1">
        <f t="shared" ref="O4:O29" si="4">IF(H4+I4&gt;0,10-((H4+I4)/2),0)</f>
        <v>4.3</v>
      </c>
      <c r="P4" s="1">
        <f t="shared" ref="P4:P29" si="5">IF( J4+K4&gt;0,10-((J4+K4)/2),0)</f>
        <v>6.25</v>
      </c>
      <c r="Q4" s="3">
        <v>0</v>
      </c>
      <c r="R4" s="2">
        <f t="shared" si="2"/>
        <v>10.85</v>
      </c>
      <c r="S4">
        <f>_xlfn.RANK.EQ(R4,R2:R14)</f>
        <v>7</v>
      </c>
    </row>
    <row r="5" spans="1:19" x14ac:dyDescent="0.25">
      <c r="A5" s="8">
        <v>4</v>
      </c>
      <c r="B5" t="s">
        <v>45</v>
      </c>
      <c r="C5" t="s">
        <v>46</v>
      </c>
      <c r="D5" t="s">
        <v>114</v>
      </c>
      <c r="E5" s="8" t="s">
        <v>113</v>
      </c>
      <c r="F5" s="1">
        <v>0.9</v>
      </c>
      <c r="G5" s="1"/>
      <c r="H5" s="1">
        <v>4.8</v>
      </c>
      <c r="I5" s="1">
        <v>4.8</v>
      </c>
      <c r="J5" s="1">
        <v>3.9</v>
      </c>
      <c r="K5" s="1">
        <v>4</v>
      </c>
      <c r="L5" s="1">
        <f t="shared" si="3"/>
        <v>0.9</v>
      </c>
      <c r="M5" s="1">
        <f t="shared" si="1"/>
        <v>0</v>
      </c>
      <c r="N5" s="1">
        <f t="shared" si="0"/>
        <v>0.9</v>
      </c>
      <c r="O5" s="1">
        <f t="shared" si="4"/>
        <v>5.2</v>
      </c>
      <c r="P5" s="1">
        <f t="shared" si="5"/>
        <v>6.05</v>
      </c>
      <c r="Q5" s="3">
        <v>0</v>
      </c>
      <c r="R5" s="2">
        <f t="shared" si="2"/>
        <v>12.15</v>
      </c>
      <c r="S5">
        <f>_xlfn.RANK.EQ(R5,R2:R14)</f>
        <v>4</v>
      </c>
    </row>
    <row r="6" spans="1:19" x14ac:dyDescent="0.25">
      <c r="A6" s="8">
        <v>5</v>
      </c>
      <c r="B6" t="s">
        <v>47</v>
      </c>
      <c r="C6" t="s">
        <v>48</v>
      </c>
      <c r="D6" t="s">
        <v>114</v>
      </c>
      <c r="E6" s="8" t="s">
        <v>113</v>
      </c>
      <c r="F6" s="1">
        <v>0.7</v>
      </c>
      <c r="G6" s="1"/>
      <c r="H6" s="1">
        <v>6.4</v>
      </c>
      <c r="I6" s="1">
        <v>6.4</v>
      </c>
      <c r="J6" s="1">
        <v>4.2</v>
      </c>
      <c r="K6" s="1">
        <v>3.9</v>
      </c>
      <c r="L6" s="1">
        <f t="shared" si="3"/>
        <v>0.7</v>
      </c>
      <c r="M6" s="1">
        <f t="shared" si="1"/>
        <v>0</v>
      </c>
      <c r="N6" s="1">
        <f t="shared" si="0"/>
        <v>0.7</v>
      </c>
      <c r="O6" s="1">
        <f t="shared" si="4"/>
        <v>3.5999999999999996</v>
      </c>
      <c r="P6" s="1">
        <f t="shared" si="5"/>
        <v>5.95</v>
      </c>
      <c r="Q6" s="3">
        <v>0</v>
      </c>
      <c r="R6" s="2">
        <f t="shared" si="2"/>
        <v>10.25</v>
      </c>
      <c r="S6">
        <f>_xlfn.RANK.EQ(R6,R2:R14)</f>
        <v>8</v>
      </c>
    </row>
    <row r="7" spans="1:19" x14ac:dyDescent="0.25">
      <c r="A7" s="8">
        <v>6</v>
      </c>
      <c r="B7" t="s">
        <v>49</v>
      </c>
      <c r="C7" t="s">
        <v>50</v>
      </c>
      <c r="D7" t="s">
        <v>114</v>
      </c>
      <c r="E7" s="8" t="s">
        <v>113</v>
      </c>
      <c r="F7" s="1">
        <v>1.2</v>
      </c>
      <c r="G7" s="1"/>
      <c r="H7" s="1">
        <v>3</v>
      </c>
      <c r="I7" s="1">
        <v>3</v>
      </c>
      <c r="J7" s="1">
        <v>3.1</v>
      </c>
      <c r="K7" s="1">
        <v>3.4</v>
      </c>
      <c r="L7" s="1">
        <f t="shared" si="3"/>
        <v>1.2</v>
      </c>
      <c r="M7" s="1">
        <f t="shared" si="1"/>
        <v>0</v>
      </c>
      <c r="N7" s="1">
        <f t="shared" si="0"/>
        <v>1.2</v>
      </c>
      <c r="O7" s="1">
        <f t="shared" si="4"/>
        <v>7</v>
      </c>
      <c r="P7" s="1">
        <f t="shared" si="5"/>
        <v>6.75</v>
      </c>
      <c r="Q7" s="3">
        <v>0</v>
      </c>
      <c r="R7" s="2">
        <f t="shared" si="2"/>
        <v>14.95</v>
      </c>
      <c r="S7">
        <f>_xlfn.RANK.EQ(R7,R2:R14)</f>
        <v>1</v>
      </c>
    </row>
    <row r="8" spans="1:19" x14ac:dyDescent="0.25">
      <c r="A8" s="8">
        <v>7</v>
      </c>
      <c r="B8" t="s">
        <v>51</v>
      </c>
      <c r="C8" t="s">
        <v>52</v>
      </c>
      <c r="D8" t="s">
        <v>114</v>
      </c>
      <c r="E8" s="8" t="s">
        <v>113</v>
      </c>
      <c r="F8" s="1">
        <v>0.9</v>
      </c>
      <c r="G8" s="1"/>
      <c r="H8" s="1">
        <v>5.4</v>
      </c>
      <c r="I8" s="1">
        <v>5.4</v>
      </c>
      <c r="J8" s="1">
        <v>3.7</v>
      </c>
      <c r="K8" s="1">
        <v>3.5</v>
      </c>
      <c r="L8" s="1">
        <f t="shared" si="3"/>
        <v>0.9</v>
      </c>
      <c r="M8" s="1">
        <f t="shared" si="1"/>
        <v>0</v>
      </c>
      <c r="N8" s="1">
        <f t="shared" si="0"/>
        <v>0.9</v>
      </c>
      <c r="O8" s="1">
        <f t="shared" si="4"/>
        <v>4.5999999999999996</v>
      </c>
      <c r="P8" s="1">
        <f t="shared" si="5"/>
        <v>6.4</v>
      </c>
      <c r="Q8" s="3">
        <v>0</v>
      </c>
      <c r="R8" s="2">
        <f t="shared" si="2"/>
        <v>11.9</v>
      </c>
      <c r="S8">
        <f>_xlfn.RANK.EQ(R8,R2:R14)</f>
        <v>5</v>
      </c>
    </row>
    <row r="9" spans="1:19" x14ac:dyDescent="0.25">
      <c r="A9" s="8">
        <v>8</v>
      </c>
      <c r="B9" t="s">
        <v>53</v>
      </c>
      <c r="C9" t="s">
        <v>54</v>
      </c>
      <c r="D9" t="s">
        <v>114</v>
      </c>
      <c r="E9" s="8" t="s">
        <v>113</v>
      </c>
      <c r="F9" s="1">
        <v>1.5</v>
      </c>
      <c r="G9" s="1"/>
      <c r="H9" s="1">
        <v>3.7</v>
      </c>
      <c r="I9" s="1">
        <v>3.7</v>
      </c>
      <c r="J9" s="1">
        <v>3.4</v>
      </c>
      <c r="K9" s="1">
        <v>3.2</v>
      </c>
      <c r="L9" s="1">
        <f t="shared" si="3"/>
        <v>1.5</v>
      </c>
      <c r="M9" s="1">
        <f>G9</f>
        <v>0</v>
      </c>
      <c r="N9" s="1">
        <f t="shared" si="0"/>
        <v>1.5</v>
      </c>
      <c r="O9" s="1">
        <f t="shared" si="4"/>
        <v>6.3</v>
      </c>
      <c r="P9" s="1">
        <f t="shared" si="5"/>
        <v>6.7</v>
      </c>
      <c r="Q9" s="3">
        <v>0</v>
      </c>
      <c r="R9" s="2">
        <f t="shared" si="2"/>
        <v>14.5</v>
      </c>
      <c r="S9">
        <f>_xlfn.RANK.EQ(R9,R2:R14)</f>
        <v>2</v>
      </c>
    </row>
    <row r="10" spans="1:19" ht="14.45" x14ac:dyDescent="0.3">
      <c r="A10" s="8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</row>
    <row r="11" spans="1:19" ht="14.45" x14ac:dyDescent="0.3">
      <c r="A11" s="8"/>
      <c r="E11" s="8"/>
      <c r="F11" s="1"/>
      <c r="G11" s="1"/>
      <c r="H11" s="1"/>
      <c r="I11" s="1"/>
      <c r="J11" s="1"/>
      <c r="K11" s="1"/>
      <c r="L11" s="1"/>
      <c r="M11" s="1"/>
      <c r="N11" s="9"/>
      <c r="O11" s="1"/>
      <c r="P11" s="1"/>
      <c r="Q11" s="3"/>
      <c r="R11" s="2"/>
    </row>
    <row r="12" spans="1:19" ht="14.45" x14ac:dyDescent="0.3">
      <c r="A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</row>
    <row r="13" spans="1:19" ht="14.45" x14ac:dyDescent="0.3">
      <c r="A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</row>
    <row r="14" spans="1:19" ht="14.45" x14ac:dyDescent="0.3">
      <c r="A14" s="8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</row>
    <row r="15" spans="1:19" ht="14.45" x14ac:dyDescent="0.3">
      <c r="A15" s="8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</row>
    <row r="16" spans="1:19" ht="14.45" x14ac:dyDescent="0.3">
      <c r="A16" s="8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</row>
    <row r="17" spans="1:18" ht="14.45" x14ac:dyDescent="0.3">
      <c r="A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2"/>
    </row>
    <row r="18" spans="1:18" ht="14.45" x14ac:dyDescent="0.3">
      <c r="A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2"/>
    </row>
    <row r="19" spans="1:18" ht="14.45" x14ac:dyDescent="0.3">
      <c r="A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2"/>
    </row>
    <row r="20" spans="1:18" ht="14.45" x14ac:dyDescent="0.3"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2"/>
    </row>
    <row r="21" spans="1:18" ht="14.45" x14ac:dyDescent="0.3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2"/>
    </row>
    <row r="22" spans="1:18" ht="14.45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2"/>
    </row>
    <row r="23" spans="1:18" ht="14.4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2"/>
    </row>
    <row r="24" spans="1:18" ht="14.4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2"/>
    </row>
    <row r="25" spans="1:18" ht="14.45" x14ac:dyDescent="0.3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2"/>
    </row>
    <row r="26" spans="1:18" ht="14.45" x14ac:dyDescent="0.3">
      <c r="F26" s="1"/>
      <c r="G26" s="1"/>
      <c r="H26" s="1"/>
      <c r="I26" s="1"/>
      <c r="J26" s="1"/>
      <c r="K26" s="1"/>
      <c r="L26" s="1">
        <f t="shared" si="3"/>
        <v>0</v>
      </c>
      <c r="M26" s="1">
        <f t="shared" si="1"/>
        <v>0</v>
      </c>
      <c r="N26" s="1">
        <f t="shared" ref="N26:N29" si="6">L26+M26</f>
        <v>0</v>
      </c>
      <c r="O26" s="1">
        <f t="shared" si="4"/>
        <v>0</v>
      </c>
      <c r="P26" s="1">
        <f t="shared" si="5"/>
        <v>0</v>
      </c>
      <c r="Q26" s="3">
        <v>0</v>
      </c>
      <c r="R26" s="2">
        <f t="shared" si="2"/>
        <v>0</v>
      </c>
    </row>
    <row r="27" spans="1:18" ht="14.45" x14ac:dyDescent="0.3">
      <c r="F27" s="1"/>
      <c r="G27" s="1"/>
      <c r="H27" s="1"/>
      <c r="I27" s="1"/>
      <c r="J27" s="1"/>
      <c r="K27" s="1"/>
      <c r="L27" s="1">
        <f t="shared" si="3"/>
        <v>0</v>
      </c>
      <c r="M27" s="1">
        <f t="shared" si="1"/>
        <v>0</v>
      </c>
      <c r="N27" s="1">
        <f t="shared" si="6"/>
        <v>0</v>
      </c>
      <c r="O27" s="1">
        <f t="shared" si="4"/>
        <v>0</v>
      </c>
      <c r="P27" s="1">
        <f t="shared" si="5"/>
        <v>0</v>
      </c>
      <c r="Q27" s="3">
        <v>0</v>
      </c>
      <c r="R27" s="2">
        <f t="shared" si="2"/>
        <v>0</v>
      </c>
    </row>
    <row r="28" spans="1:18" ht="14.45" x14ac:dyDescent="0.3">
      <c r="L28" s="1">
        <f t="shared" si="3"/>
        <v>0</v>
      </c>
      <c r="M28" s="1">
        <f t="shared" si="1"/>
        <v>0</v>
      </c>
      <c r="N28" s="1">
        <f t="shared" si="6"/>
        <v>0</v>
      </c>
      <c r="O28" s="1">
        <f t="shared" si="4"/>
        <v>0</v>
      </c>
      <c r="P28" s="1">
        <f t="shared" si="5"/>
        <v>0</v>
      </c>
      <c r="Q28" s="3">
        <v>0</v>
      </c>
      <c r="R28" s="2">
        <f t="shared" si="2"/>
        <v>0</v>
      </c>
    </row>
    <row r="29" spans="1:18" ht="14.45" x14ac:dyDescent="0.3">
      <c r="L29" s="1">
        <f t="shared" si="3"/>
        <v>0</v>
      </c>
      <c r="M29" s="1">
        <f t="shared" si="1"/>
        <v>0</v>
      </c>
      <c r="N29" s="1">
        <f t="shared" si="6"/>
        <v>0</v>
      </c>
      <c r="O29" s="1">
        <f t="shared" si="4"/>
        <v>0</v>
      </c>
      <c r="P29" s="1">
        <f t="shared" si="5"/>
        <v>0</v>
      </c>
      <c r="Q29" s="3">
        <v>0</v>
      </c>
      <c r="R29" s="2">
        <f t="shared" si="2"/>
        <v>0</v>
      </c>
    </row>
  </sheetData>
  <pageMargins left="0.7" right="0.7" top="0.75" bottom="0.75" header="0.3" footer="0.3"/>
  <pageSetup paperSize="8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114" zoomScaleNormal="114" workbookViewId="0">
      <selection activeCell="T17" sqref="T17"/>
    </sheetView>
  </sheetViews>
  <sheetFormatPr baseColWidth="10" defaultRowHeight="15" x14ac:dyDescent="0.25"/>
  <cols>
    <col min="1" max="1" width="7.28515625" bestFit="1" customWidth="1"/>
    <col min="2" max="2" width="15.28515625" bestFit="1" customWidth="1"/>
    <col min="3" max="3" width="28.140625" customWidth="1"/>
    <col min="4" max="4" width="10.140625" bestFit="1" customWidth="1"/>
    <col min="5" max="5" width="8.85546875" customWidth="1"/>
    <col min="6" max="7" width="6" customWidth="1"/>
    <col min="8" max="13" width="4.7109375" customWidth="1"/>
    <col min="14" max="17" width="4.7109375" bestFit="1" customWidth="1"/>
    <col min="18" max="18" width="6.7109375" bestFit="1" customWidth="1"/>
    <col min="19" max="19" width="7.7109375" bestFit="1" customWidth="1"/>
  </cols>
  <sheetData>
    <row r="1" spans="1:19" ht="14.45" x14ac:dyDescent="0.3">
      <c r="A1" s="12" t="s">
        <v>9</v>
      </c>
      <c r="B1" s="13" t="s">
        <v>6</v>
      </c>
      <c r="C1" s="13" t="s">
        <v>7</v>
      </c>
      <c r="D1" s="13" t="s">
        <v>5</v>
      </c>
      <c r="E1" s="13" t="s">
        <v>8</v>
      </c>
      <c r="F1" s="14" t="s">
        <v>0</v>
      </c>
      <c r="G1" s="14" t="s">
        <v>1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15</v>
      </c>
      <c r="M1" s="14" t="s">
        <v>16</v>
      </c>
      <c r="N1" s="14" t="s">
        <v>17</v>
      </c>
      <c r="O1" s="14" t="s">
        <v>14</v>
      </c>
      <c r="P1" s="14" t="s">
        <v>2</v>
      </c>
      <c r="Q1" s="15" t="s">
        <v>3</v>
      </c>
      <c r="R1" s="14" t="s">
        <v>4</v>
      </c>
      <c r="S1" s="16" t="s">
        <v>18</v>
      </c>
    </row>
    <row r="2" spans="1:19" x14ac:dyDescent="0.25">
      <c r="A2" s="16">
        <v>1</v>
      </c>
      <c r="B2" s="17" t="s">
        <v>55</v>
      </c>
      <c r="C2" s="17" t="s">
        <v>59</v>
      </c>
      <c r="D2" s="17" t="s">
        <v>60</v>
      </c>
      <c r="E2" s="8" t="s">
        <v>113</v>
      </c>
      <c r="F2" s="1">
        <v>1.9</v>
      </c>
      <c r="G2" s="1"/>
      <c r="H2" s="1">
        <v>2.1</v>
      </c>
      <c r="I2" s="1">
        <v>2.1</v>
      </c>
      <c r="J2" s="1">
        <v>2.8</v>
      </c>
      <c r="K2" s="1">
        <v>3</v>
      </c>
      <c r="L2" s="1">
        <f>F2</f>
        <v>1.9</v>
      </c>
      <c r="M2" s="1">
        <f>G2</f>
        <v>0</v>
      </c>
      <c r="N2" s="1">
        <f>L2+M2</f>
        <v>1.9</v>
      </c>
      <c r="O2" s="1">
        <f>IF(H2+I2&gt;0,10-((H2+I2)/2),0)</f>
        <v>7.9</v>
      </c>
      <c r="P2" s="1">
        <f t="shared" ref="P2:P5" si="0">IF( J2+K2&gt;0,10-((J2+K2)/2),0)</f>
        <v>7.1</v>
      </c>
      <c r="Q2" s="3">
        <v>0</v>
      </c>
      <c r="R2" s="2">
        <f>N2+O2+P2-Q2</f>
        <v>16.899999999999999</v>
      </c>
      <c r="S2" s="17">
        <f>_xlfn.RANK.EQ(R2,R2)</f>
        <v>1</v>
      </c>
    </row>
    <row r="3" spans="1:19" x14ac:dyDescent="0.25">
      <c r="A3" s="16">
        <v>2</v>
      </c>
      <c r="B3" s="17" t="s">
        <v>56</v>
      </c>
      <c r="C3" s="17" t="s">
        <v>54</v>
      </c>
      <c r="D3" s="17" t="s">
        <v>60</v>
      </c>
      <c r="E3" s="8" t="s">
        <v>113</v>
      </c>
      <c r="F3" s="1">
        <v>0.1</v>
      </c>
      <c r="G3" s="1"/>
      <c r="H3" s="1">
        <v>7.6</v>
      </c>
      <c r="I3" s="1">
        <v>7.6</v>
      </c>
      <c r="J3" s="1">
        <v>4.8</v>
      </c>
      <c r="K3" s="1">
        <v>5.3</v>
      </c>
      <c r="L3" s="1">
        <f t="shared" ref="L3:L5" si="1">F3</f>
        <v>0.1</v>
      </c>
      <c r="M3" s="1">
        <f t="shared" ref="M3:M5" si="2">G3</f>
        <v>0</v>
      </c>
      <c r="N3" s="1">
        <f t="shared" ref="N3:N5" si="3">L3+M3</f>
        <v>0.1</v>
      </c>
      <c r="O3" s="1">
        <f t="shared" ref="O3:O5" si="4">IF(H3+I3&gt;0,10-((H3+I3)/2),0)</f>
        <v>2.4000000000000004</v>
      </c>
      <c r="P3" s="1">
        <f t="shared" si="0"/>
        <v>4.95</v>
      </c>
      <c r="Q3" s="3">
        <v>0</v>
      </c>
      <c r="R3" s="2">
        <f t="shared" ref="R3:R5" si="5">N3+O3+P3-Q3</f>
        <v>7.4500000000000011</v>
      </c>
      <c r="S3" s="17">
        <v>4</v>
      </c>
    </row>
    <row r="4" spans="1:19" x14ac:dyDescent="0.25">
      <c r="A4" s="16">
        <v>3</v>
      </c>
      <c r="B4" s="17" t="s">
        <v>57</v>
      </c>
      <c r="C4" s="17" t="s">
        <v>42</v>
      </c>
      <c r="D4" s="17" t="s">
        <v>60</v>
      </c>
      <c r="E4" s="8" t="s">
        <v>113</v>
      </c>
      <c r="F4" s="1">
        <v>0.5</v>
      </c>
      <c r="G4" s="1"/>
      <c r="H4" s="1">
        <v>7</v>
      </c>
      <c r="I4" s="1">
        <v>7</v>
      </c>
      <c r="J4" s="1">
        <v>4.7</v>
      </c>
      <c r="K4" s="1">
        <v>4.7</v>
      </c>
      <c r="L4" s="1">
        <f t="shared" si="1"/>
        <v>0.5</v>
      </c>
      <c r="M4" s="1">
        <f t="shared" si="2"/>
        <v>0</v>
      </c>
      <c r="N4" s="1">
        <f t="shared" si="3"/>
        <v>0.5</v>
      </c>
      <c r="O4" s="1">
        <f t="shared" si="4"/>
        <v>3</v>
      </c>
      <c r="P4" s="1">
        <f t="shared" si="0"/>
        <v>5.3</v>
      </c>
      <c r="Q4" s="3">
        <v>0</v>
      </c>
      <c r="R4" s="2">
        <f t="shared" si="5"/>
        <v>8.8000000000000007</v>
      </c>
      <c r="S4" s="17">
        <v>3</v>
      </c>
    </row>
    <row r="5" spans="1:19" x14ac:dyDescent="0.25">
      <c r="A5" s="16">
        <v>4</v>
      </c>
      <c r="B5" s="17" t="s">
        <v>58</v>
      </c>
      <c r="C5" s="17" t="s">
        <v>30</v>
      </c>
      <c r="D5" s="17" t="s">
        <v>60</v>
      </c>
      <c r="E5" s="8" t="s">
        <v>113</v>
      </c>
      <c r="F5" s="1">
        <v>1.3</v>
      </c>
      <c r="G5" s="1"/>
      <c r="H5" s="1">
        <v>4.5999999999999996</v>
      </c>
      <c r="I5" s="1">
        <v>4.5999999999999996</v>
      </c>
      <c r="J5" s="1">
        <v>3.5</v>
      </c>
      <c r="K5" s="1">
        <v>3.6</v>
      </c>
      <c r="L5" s="1">
        <f t="shared" si="1"/>
        <v>1.3</v>
      </c>
      <c r="M5" s="1">
        <f t="shared" si="2"/>
        <v>0</v>
      </c>
      <c r="N5" s="1">
        <f t="shared" si="3"/>
        <v>1.3</v>
      </c>
      <c r="O5" s="1">
        <f t="shared" si="4"/>
        <v>5.4</v>
      </c>
      <c r="P5" s="1">
        <f t="shared" si="0"/>
        <v>6.45</v>
      </c>
      <c r="Q5" s="3">
        <v>0</v>
      </c>
      <c r="R5" s="2">
        <f t="shared" si="5"/>
        <v>13.15</v>
      </c>
      <c r="S5" s="17">
        <v>2</v>
      </c>
    </row>
    <row r="6" spans="1:19" ht="14.45" x14ac:dyDescent="0.3">
      <c r="A6" s="16"/>
      <c r="B6" s="17"/>
      <c r="C6" s="17"/>
      <c r="D6" s="17"/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2"/>
      <c r="S6" s="17"/>
    </row>
    <row r="7" spans="1:19" ht="14.45" x14ac:dyDescent="0.3">
      <c r="A7" s="16"/>
      <c r="B7" s="17"/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  <c r="S7" s="17"/>
    </row>
    <row r="8" spans="1:19" ht="14.45" x14ac:dyDescent="0.3">
      <c r="A8" s="16"/>
      <c r="B8" s="17"/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  <c r="S8" s="17"/>
    </row>
    <row r="9" spans="1:19" ht="14.45" x14ac:dyDescent="0.3">
      <c r="A9" s="16"/>
      <c r="B9" s="17"/>
      <c r="C9" s="17"/>
      <c r="D9" s="17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  <c r="S9" s="17"/>
    </row>
    <row r="10" spans="1:19" ht="14.45" x14ac:dyDescent="0.3">
      <c r="A10" s="16"/>
      <c r="B10" s="17"/>
      <c r="C10" s="17"/>
      <c r="D10" s="17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  <c r="S10" s="17"/>
    </row>
    <row r="11" spans="1:19" ht="14.45" x14ac:dyDescent="0.3">
      <c r="A11" s="16"/>
      <c r="B11" s="17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/>
      <c r="R11" s="2"/>
      <c r="S11" s="17"/>
    </row>
    <row r="12" spans="1:19" ht="14.45" x14ac:dyDescent="0.3">
      <c r="A12" s="18"/>
      <c r="B12" s="19"/>
      <c r="C12" s="19"/>
      <c r="D12" s="19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  <c r="S12" s="17"/>
    </row>
    <row r="13" spans="1:19" ht="14.45" x14ac:dyDescent="0.3">
      <c r="A13" s="16"/>
      <c r="B13" s="17"/>
      <c r="C13" s="17"/>
      <c r="D13" s="17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  <c r="S13" s="17"/>
    </row>
  </sheetData>
  <pageMargins left="0.7" right="0.7" top="0.75" bottom="0.75" header="0.3" footer="0.3"/>
  <pageSetup paperSize="8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18" zoomScaleNormal="118" zoomScaleSheetLayoutView="100" workbookViewId="0">
      <selection activeCell="S16" sqref="S16"/>
    </sheetView>
  </sheetViews>
  <sheetFormatPr baseColWidth="10" defaultColWidth="8.7109375" defaultRowHeight="15" x14ac:dyDescent="0.25"/>
  <cols>
    <col min="1" max="1" width="7.140625" bestFit="1" customWidth="1"/>
    <col min="2" max="2" width="19.42578125" customWidth="1"/>
    <col min="3" max="3" width="29.28515625" customWidth="1"/>
    <col min="4" max="4" width="9.7109375" bestFit="1" customWidth="1"/>
    <col min="5" max="5" width="8.42578125" bestFit="1" customWidth="1"/>
    <col min="6" max="7" width="6" customWidth="1"/>
    <col min="8" max="13" width="4.7109375" customWidth="1"/>
    <col min="14" max="15" width="4.7109375" bestFit="1" customWidth="1"/>
    <col min="16" max="16" width="4.7109375" customWidth="1"/>
    <col min="17" max="17" width="4.7109375" bestFit="1" customWidth="1"/>
    <col min="18" max="18" width="6.7109375" bestFit="1" customWidth="1"/>
    <col min="19" max="19" width="7.42578125" bestFit="1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x14ac:dyDescent="0.25">
      <c r="A2" s="8">
        <v>1</v>
      </c>
      <c r="B2" t="s">
        <v>61</v>
      </c>
      <c r="C2" t="s">
        <v>31</v>
      </c>
      <c r="D2" t="s">
        <v>67</v>
      </c>
      <c r="E2" t="s">
        <v>110</v>
      </c>
      <c r="F2" s="1">
        <v>1.6</v>
      </c>
      <c r="G2" s="1">
        <v>2.8</v>
      </c>
      <c r="H2" s="1">
        <v>5.9</v>
      </c>
      <c r="I2" s="1">
        <v>5.9</v>
      </c>
      <c r="J2" s="1">
        <v>4.5999999999999996</v>
      </c>
      <c r="K2" s="1">
        <v>4.2</v>
      </c>
      <c r="L2" s="1">
        <f>F2</f>
        <v>1.6</v>
      </c>
      <c r="M2" s="1">
        <f>G2</f>
        <v>2.8</v>
      </c>
      <c r="N2" s="1">
        <f t="shared" ref="N2:N6" si="0">L2+M2</f>
        <v>4.4000000000000004</v>
      </c>
      <c r="O2" s="1">
        <f>IF(H2+I2&gt;0,10-((H2+I2)/2),0)</f>
        <v>4.0999999999999996</v>
      </c>
      <c r="P2" s="1">
        <f>IF( J2+K2&gt;0,10-((J2+K2)/2),0)</f>
        <v>5.6</v>
      </c>
      <c r="Q2" s="3">
        <v>0</v>
      </c>
      <c r="R2" s="2">
        <f>L2+M2+O2+P2-Q2</f>
        <v>14.1</v>
      </c>
      <c r="S2">
        <v>3</v>
      </c>
    </row>
    <row r="3" spans="1:19" x14ac:dyDescent="0.25">
      <c r="A3" s="8">
        <v>2</v>
      </c>
      <c r="B3" t="s">
        <v>62</v>
      </c>
      <c r="C3" t="s">
        <v>65</v>
      </c>
      <c r="D3" t="s">
        <v>67</v>
      </c>
      <c r="E3" t="s">
        <v>110</v>
      </c>
      <c r="F3" s="1">
        <v>2</v>
      </c>
      <c r="G3" s="1">
        <v>2.2999999999999998</v>
      </c>
      <c r="H3" s="1">
        <v>2.7</v>
      </c>
      <c r="I3" s="1">
        <v>2.7</v>
      </c>
      <c r="J3" s="1">
        <v>4.4000000000000004</v>
      </c>
      <c r="K3" s="1">
        <v>4.5999999999999996</v>
      </c>
      <c r="L3" s="1">
        <f>F3</f>
        <v>2</v>
      </c>
      <c r="M3" s="1">
        <f t="shared" ref="M3:M6" si="1">G3</f>
        <v>2.2999999999999998</v>
      </c>
      <c r="N3" s="1">
        <f t="shared" si="0"/>
        <v>4.3</v>
      </c>
      <c r="O3" s="1">
        <f>IF(H3+I3&gt;0,10-((H3+I3)/2),0)</f>
        <v>7.3</v>
      </c>
      <c r="P3" s="1">
        <f>IF( J3+K3&gt;0,10-((J3+K3)/2),0)</f>
        <v>5.5</v>
      </c>
      <c r="Q3" s="3">
        <v>0</v>
      </c>
      <c r="R3" s="2">
        <f t="shared" ref="R3:R6" si="2">L3+M3+O3+P3-Q3</f>
        <v>17.100000000000001</v>
      </c>
      <c r="S3">
        <v>1</v>
      </c>
    </row>
    <row r="4" spans="1:19" x14ac:dyDescent="0.25">
      <c r="A4" s="8">
        <v>3</v>
      </c>
      <c r="B4" t="s">
        <v>63</v>
      </c>
      <c r="C4" t="s">
        <v>66</v>
      </c>
      <c r="D4" t="s">
        <v>67</v>
      </c>
      <c r="E4" t="s">
        <v>110</v>
      </c>
      <c r="F4" s="1">
        <v>1.1000000000000001</v>
      </c>
      <c r="G4" s="1">
        <v>2.9</v>
      </c>
      <c r="H4" s="1">
        <v>5.8</v>
      </c>
      <c r="I4" s="1">
        <v>5.8</v>
      </c>
      <c r="J4" s="1">
        <v>7</v>
      </c>
      <c r="K4" s="1">
        <v>6.5</v>
      </c>
      <c r="L4" s="1">
        <f t="shared" ref="L4:L6" si="3">F4</f>
        <v>1.1000000000000001</v>
      </c>
      <c r="M4" s="1">
        <f t="shared" si="1"/>
        <v>2.9</v>
      </c>
      <c r="N4" s="1">
        <f t="shared" si="0"/>
        <v>4</v>
      </c>
      <c r="O4" s="1">
        <f t="shared" ref="O4:O6" si="4">IF(H4+I4&gt;0,10-((H4+I4)/2),0)</f>
        <v>4.2</v>
      </c>
      <c r="P4" s="1">
        <f t="shared" ref="P4:P6" si="5">IF( J4+K4&gt;0,10-((J4+K4)/2),0)</f>
        <v>3.25</v>
      </c>
      <c r="Q4" s="3">
        <v>0</v>
      </c>
      <c r="R4" s="2">
        <f t="shared" si="2"/>
        <v>11.45</v>
      </c>
      <c r="S4">
        <v>5</v>
      </c>
    </row>
    <row r="5" spans="1:19" x14ac:dyDescent="0.25">
      <c r="A5" s="8">
        <v>4</v>
      </c>
      <c r="B5" t="s">
        <v>21</v>
      </c>
      <c r="C5" t="s">
        <v>40</v>
      </c>
      <c r="D5" t="s">
        <v>67</v>
      </c>
      <c r="E5" t="s">
        <v>110</v>
      </c>
      <c r="F5" s="1">
        <v>2.2000000000000002</v>
      </c>
      <c r="G5" s="1">
        <v>1.6</v>
      </c>
      <c r="H5" s="1">
        <v>2.9</v>
      </c>
      <c r="I5" s="1">
        <v>2.9</v>
      </c>
      <c r="J5" s="1">
        <v>5.0999999999999996</v>
      </c>
      <c r="K5" s="1">
        <v>4.5999999999999996</v>
      </c>
      <c r="L5" s="1">
        <f t="shared" si="3"/>
        <v>2.2000000000000002</v>
      </c>
      <c r="M5" s="1">
        <f t="shared" si="1"/>
        <v>1.6</v>
      </c>
      <c r="N5" s="1">
        <f t="shared" si="0"/>
        <v>3.8000000000000003</v>
      </c>
      <c r="O5" s="1">
        <f t="shared" si="4"/>
        <v>7.1</v>
      </c>
      <c r="P5" s="1">
        <f t="shared" si="5"/>
        <v>5.15</v>
      </c>
      <c r="Q5" s="3">
        <v>0</v>
      </c>
      <c r="R5" s="2">
        <f t="shared" si="2"/>
        <v>16.05</v>
      </c>
      <c r="S5">
        <v>2</v>
      </c>
    </row>
    <row r="6" spans="1:19" x14ac:dyDescent="0.25">
      <c r="A6" s="8">
        <v>5</v>
      </c>
      <c r="B6" t="s">
        <v>64</v>
      </c>
      <c r="C6" t="s">
        <v>66</v>
      </c>
      <c r="D6" t="s">
        <v>67</v>
      </c>
      <c r="E6" t="s">
        <v>110</v>
      </c>
      <c r="F6" s="1">
        <v>1.5</v>
      </c>
      <c r="G6" s="1">
        <v>1.5</v>
      </c>
      <c r="H6" s="1">
        <v>6.4</v>
      </c>
      <c r="I6" s="1">
        <v>6.4</v>
      </c>
      <c r="J6" s="1">
        <v>5.0999999999999996</v>
      </c>
      <c r="K6" s="1">
        <v>4.5999999999999996</v>
      </c>
      <c r="L6" s="1">
        <f t="shared" si="3"/>
        <v>1.5</v>
      </c>
      <c r="M6" s="1">
        <f t="shared" si="1"/>
        <v>1.5</v>
      </c>
      <c r="N6" s="1">
        <f t="shared" si="0"/>
        <v>3</v>
      </c>
      <c r="O6" s="1">
        <f t="shared" si="4"/>
        <v>3.5999999999999996</v>
      </c>
      <c r="P6" s="1">
        <f t="shared" si="5"/>
        <v>5.15</v>
      </c>
      <c r="Q6" s="3">
        <v>0</v>
      </c>
      <c r="R6" s="2">
        <f t="shared" si="2"/>
        <v>11.75</v>
      </c>
      <c r="S6">
        <v>4</v>
      </c>
    </row>
    <row r="7" spans="1:19" ht="14.45" x14ac:dyDescent="0.3">
      <c r="A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2"/>
    </row>
    <row r="8" spans="1:19" ht="14.45" x14ac:dyDescent="0.3">
      <c r="A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2"/>
    </row>
    <row r="9" spans="1:19" ht="14.45" x14ac:dyDescent="0.3">
      <c r="A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2"/>
    </row>
    <row r="10" spans="1:19" ht="14.45" x14ac:dyDescent="0.3">
      <c r="A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2"/>
    </row>
    <row r="11" spans="1:19" ht="14.45" x14ac:dyDescent="0.3">
      <c r="A11" s="8"/>
      <c r="F11" s="1"/>
      <c r="G11" s="1"/>
      <c r="H11" s="1"/>
      <c r="I11" s="1"/>
      <c r="J11" s="1"/>
      <c r="K11" s="1"/>
      <c r="L11" s="1"/>
      <c r="M11" s="1"/>
      <c r="N11" s="9"/>
      <c r="O11" s="1"/>
      <c r="P11" s="1"/>
      <c r="Q11" s="3"/>
      <c r="R11" s="2"/>
    </row>
    <row r="12" spans="1:19" ht="14.45" x14ac:dyDescent="0.3">
      <c r="A12" s="11"/>
      <c r="B12" s="10"/>
      <c r="C12" s="10"/>
      <c r="D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2"/>
    </row>
    <row r="13" spans="1:19" ht="14.45" x14ac:dyDescent="0.3">
      <c r="A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2"/>
    </row>
    <row r="14" spans="1:19" ht="14.45" x14ac:dyDescent="0.3">
      <c r="A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2"/>
    </row>
    <row r="15" spans="1:19" ht="14.45" x14ac:dyDescent="0.3">
      <c r="A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</row>
    <row r="16" spans="1:19" ht="14.45" x14ac:dyDescent="0.3">
      <c r="A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</row>
    <row r="17" spans="6:18" ht="14.45" x14ac:dyDescent="0.3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/>
      <c r="R17" s="2"/>
    </row>
    <row r="18" spans="6:18" ht="14.45" x14ac:dyDescent="0.3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2"/>
    </row>
    <row r="19" spans="6:18" ht="14.45" x14ac:dyDescent="0.3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2"/>
    </row>
    <row r="20" spans="6:18" ht="14.45" x14ac:dyDescent="0.3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2"/>
    </row>
    <row r="21" spans="6:18" ht="14.45" x14ac:dyDescent="0.3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2"/>
    </row>
    <row r="22" spans="6:18" ht="14.45" x14ac:dyDescent="0.3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2"/>
    </row>
    <row r="23" spans="6:18" ht="14.4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2"/>
    </row>
    <row r="24" spans="6:18" ht="14.4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2"/>
    </row>
    <row r="25" spans="6:18" ht="14.45" x14ac:dyDescent="0.3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2"/>
    </row>
    <row r="26" spans="6:18" ht="14.45" x14ac:dyDescent="0.3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2"/>
    </row>
    <row r="27" spans="6:18" ht="14.45" x14ac:dyDescent="0.3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2"/>
    </row>
    <row r="28" spans="6:18" ht="14.45" x14ac:dyDescent="0.3">
      <c r="L28" s="1"/>
      <c r="M28" s="1"/>
      <c r="N28" s="1"/>
      <c r="O28" s="1"/>
      <c r="P28" s="1"/>
      <c r="Q28" s="3"/>
      <c r="R28" s="2"/>
    </row>
    <row r="29" spans="6:18" ht="14.45" x14ac:dyDescent="0.3">
      <c r="L29" s="1"/>
      <c r="M29" s="1"/>
      <c r="N29" s="1"/>
      <c r="O29" s="1"/>
      <c r="P29" s="1"/>
      <c r="Q29" s="3"/>
      <c r="R29" s="2"/>
    </row>
  </sheetData>
  <pageMargins left="0.7" right="0.7" top="0.75" bottom="0.75" header="0.3" footer="0.3"/>
  <pageSetup paperSize="8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19" zoomScaleNormal="119" workbookViewId="0">
      <selection activeCell="H10" sqref="G10:H10"/>
    </sheetView>
  </sheetViews>
  <sheetFormatPr baseColWidth="10" defaultRowHeight="15" x14ac:dyDescent="0.25"/>
  <cols>
    <col min="1" max="1" width="7.140625" bestFit="1" customWidth="1"/>
    <col min="2" max="2" width="20.28515625" customWidth="1"/>
    <col min="3" max="3" width="20.140625" customWidth="1"/>
    <col min="4" max="4" width="9.7109375" bestFit="1" customWidth="1"/>
    <col min="5" max="5" width="8.42578125" bestFit="1" customWidth="1"/>
    <col min="6" max="7" width="6" customWidth="1"/>
    <col min="8" max="13" width="4.7109375" customWidth="1"/>
    <col min="14" max="14" width="5.7109375" customWidth="1"/>
    <col min="15" max="17" width="4.7109375" bestFit="1" customWidth="1"/>
    <col min="18" max="18" width="6.7109375" customWidth="1"/>
    <col min="19" max="19" width="7.42578125" bestFit="1" customWidth="1"/>
  </cols>
  <sheetData>
    <row r="1" spans="1:19" ht="14.45" x14ac:dyDescent="0.3">
      <c r="A1" s="6" t="s">
        <v>9</v>
      </c>
      <c r="B1" s="6" t="s">
        <v>6</v>
      </c>
      <c r="C1" s="6" t="s">
        <v>7</v>
      </c>
      <c r="D1" s="6" t="s">
        <v>5</v>
      </c>
      <c r="E1" s="6" t="s">
        <v>8</v>
      </c>
      <c r="F1" s="4" t="s">
        <v>0</v>
      </c>
      <c r="G1" s="4" t="s">
        <v>1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15</v>
      </c>
      <c r="M1" s="4" t="s">
        <v>16</v>
      </c>
      <c r="N1" s="4" t="s">
        <v>17</v>
      </c>
      <c r="O1" s="4" t="s">
        <v>14</v>
      </c>
      <c r="P1" s="4" t="s">
        <v>2</v>
      </c>
      <c r="Q1" s="5" t="s">
        <v>3</v>
      </c>
      <c r="R1" s="4" t="s">
        <v>4</v>
      </c>
      <c r="S1" s="8" t="s">
        <v>18</v>
      </c>
    </row>
    <row r="2" spans="1:19" x14ac:dyDescent="0.25">
      <c r="A2" s="8">
        <v>1</v>
      </c>
      <c r="B2" t="s">
        <v>68</v>
      </c>
      <c r="C2" t="s">
        <v>81</v>
      </c>
      <c r="D2" t="s">
        <v>86</v>
      </c>
      <c r="E2" t="s">
        <v>111</v>
      </c>
      <c r="F2" s="1">
        <v>1.6</v>
      </c>
      <c r="G2" s="1">
        <v>2.1</v>
      </c>
      <c r="H2" s="1">
        <v>6.6</v>
      </c>
      <c r="I2" s="1">
        <v>6.6</v>
      </c>
      <c r="J2" s="1">
        <v>5.3</v>
      </c>
      <c r="K2" s="1">
        <v>5.2</v>
      </c>
      <c r="L2" s="1">
        <f>F2</f>
        <v>1.6</v>
      </c>
      <c r="M2" s="1">
        <f>G2</f>
        <v>2.1</v>
      </c>
      <c r="N2" s="1">
        <f t="shared" ref="N2:N14" si="0">L2+M2</f>
        <v>3.7</v>
      </c>
      <c r="O2" s="1">
        <f>IF(H2+I2&gt;0,10-((H2+I2)/2),0)</f>
        <v>3.4000000000000004</v>
      </c>
      <c r="P2" s="1">
        <f>IF( J2+K2&gt;0,10-((J2+K2)/2),0)</f>
        <v>4.75</v>
      </c>
      <c r="Q2" s="3">
        <v>0</v>
      </c>
      <c r="R2" s="2">
        <f>L2+M2+O2+P2-Q2</f>
        <v>11.850000000000001</v>
      </c>
      <c r="S2">
        <v>13</v>
      </c>
    </row>
    <row r="3" spans="1:19" x14ac:dyDescent="0.25">
      <c r="A3" s="8">
        <v>2</v>
      </c>
      <c r="B3" t="s">
        <v>69</v>
      </c>
      <c r="C3" t="s">
        <v>82</v>
      </c>
      <c r="D3" t="s">
        <v>86</v>
      </c>
      <c r="E3" t="s">
        <v>111</v>
      </c>
      <c r="F3" s="1">
        <v>1.7</v>
      </c>
      <c r="G3" s="1">
        <v>2.7</v>
      </c>
      <c r="H3" s="1">
        <v>6</v>
      </c>
      <c r="I3" s="1">
        <v>6</v>
      </c>
      <c r="J3" s="1">
        <v>4.2</v>
      </c>
      <c r="K3" s="1">
        <v>3.7</v>
      </c>
      <c r="L3" s="1">
        <f>F3</f>
        <v>1.7</v>
      </c>
      <c r="M3" s="1">
        <f t="shared" ref="M3:M14" si="1">G3</f>
        <v>2.7</v>
      </c>
      <c r="N3" s="1">
        <f t="shared" si="0"/>
        <v>4.4000000000000004</v>
      </c>
      <c r="O3" s="1">
        <f>IF(H3+I3&gt;0,10-((H3+I3)/2),0)</f>
        <v>4</v>
      </c>
      <c r="P3" s="1">
        <f>IF( J3+K3&gt;0,10-((J3+K3)/2),0)</f>
        <v>6.05</v>
      </c>
      <c r="Q3" s="3">
        <v>0</v>
      </c>
      <c r="R3" s="2">
        <f t="shared" ref="R3:R14" si="2">L3+M3+O3+P3-Q3</f>
        <v>14.45</v>
      </c>
      <c r="S3">
        <v>6</v>
      </c>
    </row>
    <row r="4" spans="1:19" x14ac:dyDescent="0.25">
      <c r="A4" s="8">
        <v>3</v>
      </c>
      <c r="B4" t="s">
        <v>70</v>
      </c>
      <c r="C4" t="s">
        <v>83</v>
      </c>
      <c r="D4" t="s">
        <v>86</v>
      </c>
      <c r="E4" t="s">
        <v>111</v>
      </c>
      <c r="F4" s="1">
        <v>1.1000000000000001</v>
      </c>
      <c r="G4" s="1">
        <v>2.7</v>
      </c>
      <c r="H4" s="1">
        <v>4.0999999999999996</v>
      </c>
      <c r="I4" s="1">
        <v>4.0999999999999996</v>
      </c>
      <c r="J4" s="1">
        <v>4.9000000000000004</v>
      </c>
      <c r="K4" s="1">
        <v>4.5</v>
      </c>
      <c r="L4" s="1">
        <f t="shared" ref="L4:L14" si="3">F4</f>
        <v>1.1000000000000001</v>
      </c>
      <c r="M4" s="1">
        <f t="shared" si="1"/>
        <v>2.7</v>
      </c>
      <c r="N4" s="1">
        <f t="shared" si="0"/>
        <v>3.8000000000000003</v>
      </c>
      <c r="O4" s="1">
        <f t="shared" ref="O4:O14" si="4">IF(H4+I4&gt;0,10-((H4+I4)/2),0)</f>
        <v>5.9</v>
      </c>
      <c r="P4" s="1">
        <f t="shared" ref="P4:P14" si="5">IF( J4+K4&gt;0,10-((J4+K4)/2),0)</f>
        <v>5.3</v>
      </c>
      <c r="Q4" s="3">
        <v>0</v>
      </c>
      <c r="R4" s="2">
        <f t="shared" si="2"/>
        <v>15</v>
      </c>
      <c r="S4">
        <v>5</v>
      </c>
    </row>
    <row r="5" spans="1:19" x14ac:dyDescent="0.25">
      <c r="A5" s="8">
        <v>4</v>
      </c>
      <c r="B5" t="s">
        <v>71</v>
      </c>
      <c r="C5" t="s">
        <v>84</v>
      </c>
      <c r="D5" t="s">
        <v>86</v>
      </c>
      <c r="E5" t="s">
        <v>111</v>
      </c>
      <c r="F5" s="1">
        <v>1.5</v>
      </c>
      <c r="G5" s="1">
        <v>2.1</v>
      </c>
      <c r="H5" s="1">
        <v>6.1</v>
      </c>
      <c r="I5" s="1">
        <v>6.1</v>
      </c>
      <c r="J5" s="1">
        <v>5.3</v>
      </c>
      <c r="K5" s="1">
        <v>4.8</v>
      </c>
      <c r="L5" s="1">
        <f t="shared" si="3"/>
        <v>1.5</v>
      </c>
      <c r="M5" s="1">
        <f t="shared" si="1"/>
        <v>2.1</v>
      </c>
      <c r="N5" s="1">
        <f t="shared" si="0"/>
        <v>3.6</v>
      </c>
      <c r="O5" s="1">
        <f t="shared" si="4"/>
        <v>3.9000000000000004</v>
      </c>
      <c r="P5" s="1">
        <f t="shared" si="5"/>
        <v>4.95</v>
      </c>
      <c r="Q5" s="3">
        <v>0</v>
      </c>
      <c r="R5" s="2">
        <f t="shared" si="2"/>
        <v>12.45</v>
      </c>
      <c r="S5">
        <v>11</v>
      </c>
    </row>
    <row r="6" spans="1:19" ht="14.45" x14ac:dyDescent="0.3">
      <c r="A6" s="8">
        <v>5</v>
      </c>
      <c r="B6" t="s">
        <v>72</v>
      </c>
      <c r="C6" t="s">
        <v>85</v>
      </c>
      <c r="D6" t="s">
        <v>86</v>
      </c>
      <c r="E6" t="s">
        <v>111</v>
      </c>
      <c r="F6" s="1">
        <v>2.1</v>
      </c>
      <c r="G6" s="1">
        <v>3.3</v>
      </c>
      <c r="H6" s="1">
        <v>3.7</v>
      </c>
      <c r="I6" s="1">
        <v>3.7</v>
      </c>
      <c r="J6" s="1">
        <v>3.9</v>
      </c>
      <c r="K6" s="1">
        <v>3.9</v>
      </c>
      <c r="L6" s="1">
        <f t="shared" si="3"/>
        <v>2.1</v>
      </c>
      <c r="M6" s="1">
        <f t="shared" si="1"/>
        <v>3.3</v>
      </c>
      <c r="N6" s="1">
        <f t="shared" si="0"/>
        <v>5.4</v>
      </c>
      <c r="O6" s="1">
        <f t="shared" si="4"/>
        <v>6.3</v>
      </c>
      <c r="P6" s="1">
        <f t="shared" si="5"/>
        <v>6.1</v>
      </c>
      <c r="Q6" s="3">
        <v>0</v>
      </c>
      <c r="R6" s="2">
        <f t="shared" si="2"/>
        <v>17.799999999999997</v>
      </c>
      <c r="S6">
        <v>3</v>
      </c>
    </row>
    <row r="7" spans="1:19" x14ac:dyDescent="0.25">
      <c r="A7" s="8">
        <v>6</v>
      </c>
      <c r="B7" t="s">
        <v>73</v>
      </c>
      <c r="C7" t="s">
        <v>19</v>
      </c>
      <c r="D7" t="s">
        <v>86</v>
      </c>
      <c r="E7" t="s">
        <v>111</v>
      </c>
      <c r="F7" s="1">
        <v>2.5</v>
      </c>
      <c r="G7" s="1">
        <v>3</v>
      </c>
      <c r="H7" s="1">
        <v>3</v>
      </c>
      <c r="I7" s="1">
        <v>3</v>
      </c>
      <c r="J7" s="1">
        <v>4.5</v>
      </c>
      <c r="K7" s="1">
        <v>4.4000000000000004</v>
      </c>
      <c r="L7" s="1">
        <f t="shared" si="3"/>
        <v>2.5</v>
      </c>
      <c r="M7" s="1">
        <f t="shared" si="1"/>
        <v>3</v>
      </c>
      <c r="N7" s="1">
        <f t="shared" si="0"/>
        <v>5.5</v>
      </c>
      <c r="O7" s="1">
        <f t="shared" si="4"/>
        <v>7</v>
      </c>
      <c r="P7" s="1">
        <f t="shared" si="5"/>
        <v>5.55</v>
      </c>
      <c r="Q7" s="3">
        <v>0</v>
      </c>
      <c r="R7" s="2">
        <f t="shared" si="2"/>
        <v>18.05</v>
      </c>
      <c r="S7">
        <v>2</v>
      </c>
    </row>
    <row r="8" spans="1:19" x14ac:dyDescent="0.25">
      <c r="A8" s="8">
        <v>7</v>
      </c>
      <c r="B8" t="s">
        <v>74</v>
      </c>
      <c r="C8" t="s">
        <v>82</v>
      </c>
      <c r="D8" t="s">
        <v>86</v>
      </c>
      <c r="E8" t="s">
        <v>111</v>
      </c>
      <c r="F8" s="1">
        <v>0.9</v>
      </c>
      <c r="G8" s="1">
        <v>2.7</v>
      </c>
      <c r="H8" s="1">
        <v>5.6</v>
      </c>
      <c r="I8" s="1">
        <v>5.6</v>
      </c>
      <c r="J8" s="1">
        <v>4.0999999999999996</v>
      </c>
      <c r="K8" s="1">
        <v>4.0999999999999996</v>
      </c>
      <c r="L8" s="1">
        <f t="shared" si="3"/>
        <v>0.9</v>
      </c>
      <c r="M8" s="1">
        <f t="shared" si="1"/>
        <v>2.7</v>
      </c>
      <c r="N8" s="1">
        <f t="shared" si="0"/>
        <v>3.6</v>
      </c>
      <c r="O8" s="1">
        <f t="shared" si="4"/>
        <v>4.4000000000000004</v>
      </c>
      <c r="P8" s="1">
        <f t="shared" si="5"/>
        <v>5.9</v>
      </c>
      <c r="Q8" s="3">
        <v>0.05</v>
      </c>
      <c r="R8" s="2">
        <f t="shared" si="2"/>
        <v>13.85</v>
      </c>
      <c r="S8">
        <v>8</v>
      </c>
    </row>
    <row r="9" spans="1:19" x14ac:dyDescent="0.25">
      <c r="A9" s="8">
        <v>8</v>
      </c>
      <c r="B9" t="s">
        <v>75</v>
      </c>
      <c r="C9" t="s">
        <v>81</v>
      </c>
      <c r="D9" t="s">
        <v>86</v>
      </c>
      <c r="E9" t="s">
        <v>111</v>
      </c>
      <c r="F9" s="1">
        <v>0.7</v>
      </c>
      <c r="G9" s="1">
        <v>3</v>
      </c>
      <c r="H9" s="1">
        <v>5.2</v>
      </c>
      <c r="I9" s="1">
        <v>5.2</v>
      </c>
      <c r="J9" s="1">
        <v>5.0999999999999996</v>
      </c>
      <c r="K9" s="1">
        <v>5.5</v>
      </c>
      <c r="L9" s="1">
        <f t="shared" si="3"/>
        <v>0.7</v>
      </c>
      <c r="M9" s="1">
        <f t="shared" si="1"/>
        <v>3</v>
      </c>
      <c r="N9" s="1">
        <f t="shared" si="0"/>
        <v>3.7</v>
      </c>
      <c r="O9" s="1">
        <f t="shared" si="4"/>
        <v>4.8</v>
      </c>
      <c r="P9" s="1">
        <f t="shared" si="5"/>
        <v>4.7</v>
      </c>
      <c r="Q9" s="3">
        <v>0</v>
      </c>
      <c r="R9" s="2">
        <f t="shared" si="2"/>
        <v>13.2</v>
      </c>
      <c r="S9">
        <v>10</v>
      </c>
    </row>
    <row r="10" spans="1:19" x14ac:dyDescent="0.25">
      <c r="A10" s="8">
        <v>9</v>
      </c>
      <c r="B10" t="s">
        <v>76</v>
      </c>
      <c r="C10" t="s">
        <v>83</v>
      </c>
      <c r="D10" t="s">
        <v>86</v>
      </c>
      <c r="E10" t="s">
        <v>111</v>
      </c>
      <c r="F10" s="1">
        <v>1.5</v>
      </c>
      <c r="G10" s="1">
        <v>3.3</v>
      </c>
      <c r="H10" s="1">
        <v>4.0999999999999996</v>
      </c>
      <c r="I10" s="1">
        <v>4.0999999999999996</v>
      </c>
      <c r="J10" s="1">
        <v>4.2</v>
      </c>
      <c r="K10" s="1">
        <v>4.3</v>
      </c>
      <c r="L10" s="1">
        <f t="shared" si="3"/>
        <v>1.5</v>
      </c>
      <c r="M10" s="1">
        <f t="shared" si="1"/>
        <v>3.3</v>
      </c>
      <c r="N10" s="1">
        <f t="shared" si="0"/>
        <v>4.8</v>
      </c>
      <c r="O10" s="1">
        <f t="shared" si="4"/>
        <v>5.9</v>
      </c>
      <c r="P10" s="1">
        <f t="shared" si="5"/>
        <v>5.75</v>
      </c>
      <c r="Q10" s="3">
        <v>0</v>
      </c>
      <c r="R10" s="2">
        <f t="shared" si="2"/>
        <v>16.45</v>
      </c>
      <c r="S10">
        <v>4</v>
      </c>
    </row>
    <row r="11" spans="1:19" x14ac:dyDescent="0.25">
      <c r="A11" s="8">
        <v>10</v>
      </c>
      <c r="B11" t="s">
        <v>77</v>
      </c>
      <c r="C11" t="s">
        <v>81</v>
      </c>
      <c r="D11" t="s">
        <v>86</v>
      </c>
      <c r="E11" t="s">
        <v>111</v>
      </c>
      <c r="F11" s="1">
        <v>1.6</v>
      </c>
      <c r="G11" s="1">
        <v>2.1</v>
      </c>
      <c r="H11" s="1">
        <v>5.6</v>
      </c>
      <c r="I11" s="1">
        <v>5.6</v>
      </c>
      <c r="J11" s="1">
        <v>4.5999999999999996</v>
      </c>
      <c r="K11" s="1">
        <v>4.0999999999999996</v>
      </c>
      <c r="L11" s="1">
        <f t="shared" si="3"/>
        <v>1.6</v>
      </c>
      <c r="M11" s="1">
        <f t="shared" si="1"/>
        <v>2.1</v>
      </c>
      <c r="N11" s="9">
        <f t="shared" si="0"/>
        <v>3.7</v>
      </c>
      <c r="O11" s="1">
        <f t="shared" si="4"/>
        <v>4.4000000000000004</v>
      </c>
      <c r="P11" s="1">
        <f t="shared" si="5"/>
        <v>5.65</v>
      </c>
      <c r="Q11" s="3">
        <v>0</v>
      </c>
      <c r="R11" s="2">
        <f t="shared" si="2"/>
        <v>13.750000000000002</v>
      </c>
      <c r="S11">
        <v>9</v>
      </c>
    </row>
    <row r="12" spans="1:19" ht="14.45" x14ac:dyDescent="0.3">
      <c r="A12" s="8">
        <v>11</v>
      </c>
      <c r="B12" t="s">
        <v>78</v>
      </c>
      <c r="C12" t="s">
        <v>19</v>
      </c>
      <c r="D12" t="s">
        <v>86</v>
      </c>
      <c r="E12" t="s">
        <v>111</v>
      </c>
      <c r="F12" s="1">
        <v>1.6</v>
      </c>
      <c r="G12" s="1">
        <v>2.1</v>
      </c>
      <c r="H12" s="1">
        <v>6.2</v>
      </c>
      <c r="I12" s="1">
        <v>6.2</v>
      </c>
      <c r="J12" s="1">
        <v>5.3</v>
      </c>
      <c r="K12" s="1">
        <v>5.2</v>
      </c>
      <c r="L12" s="1">
        <f t="shared" si="3"/>
        <v>1.6</v>
      </c>
      <c r="M12" s="1">
        <f t="shared" si="1"/>
        <v>2.1</v>
      </c>
      <c r="N12" s="1">
        <f t="shared" si="0"/>
        <v>3.7</v>
      </c>
      <c r="O12" s="1">
        <f t="shared" si="4"/>
        <v>3.8</v>
      </c>
      <c r="P12" s="1">
        <f t="shared" si="5"/>
        <v>4.75</v>
      </c>
      <c r="Q12" s="3">
        <v>0</v>
      </c>
      <c r="R12" s="2">
        <f t="shared" si="2"/>
        <v>12.25</v>
      </c>
      <c r="S12">
        <v>12</v>
      </c>
    </row>
    <row r="13" spans="1:19" x14ac:dyDescent="0.25">
      <c r="A13" s="8">
        <v>12</v>
      </c>
      <c r="B13" t="s">
        <v>79</v>
      </c>
      <c r="C13" t="s">
        <v>82</v>
      </c>
      <c r="D13" t="s">
        <v>86</v>
      </c>
      <c r="E13" t="s">
        <v>111</v>
      </c>
      <c r="F13" s="1">
        <v>1.8</v>
      </c>
      <c r="G13" s="1">
        <v>2.7</v>
      </c>
      <c r="H13" s="1">
        <v>5.5</v>
      </c>
      <c r="I13" s="1">
        <v>5.5</v>
      </c>
      <c r="J13" s="1">
        <v>4.9000000000000004</v>
      </c>
      <c r="K13" s="1">
        <v>5</v>
      </c>
      <c r="L13" s="1">
        <f t="shared" si="3"/>
        <v>1.8</v>
      </c>
      <c r="M13" s="1">
        <f t="shared" si="1"/>
        <v>2.7</v>
      </c>
      <c r="N13" s="1">
        <f t="shared" si="0"/>
        <v>4.5</v>
      </c>
      <c r="O13" s="1">
        <f t="shared" si="4"/>
        <v>4.5</v>
      </c>
      <c r="P13" s="1">
        <f t="shared" si="5"/>
        <v>5.05</v>
      </c>
      <c r="Q13" s="3">
        <v>0</v>
      </c>
      <c r="R13" s="2">
        <f t="shared" si="2"/>
        <v>14.05</v>
      </c>
      <c r="S13">
        <v>7</v>
      </c>
    </row>
    <row r="14" spans="1:19" x14ac:dyDescent="0.25">
      <c r="A14" s="8">
        <v>13</v>
      </c>
      <c r="B14" t="s">
        <v>80</v>
      </c>
      <c r="C14" t="s">
        <v>81</v>
      </c>
      <c r="D14" t="s">
        <v>86</v>
      </c>
      <c r="E14" t="s">
        <v>111</v>
      </c>
      <c r="F14" s="1">
        <v>2.2000000000000002</v>
      </c>
      <c r="G14" s="1">
        <v>3.6</v>
      </c>
      <c r="H14" s="1">
        <v>3.4</v>
      </c>
      <c r="I14" s="1">
        <v>3.4</v>
      </c>
      <c r="J14" s="1">
        <v>4.3</v>
      </c>
      <c r="K14" s="1">
        <v>3.8</v>
      </c>
      <c r="L14" s="1">
        <f t="shared" si="3"/>
        <v>2.2000000000000002</v>
      </c>
      <c r="M14" s="1">
        <f t="shared" si="1"/>
        <v>3.6</v>
      </c>
      <c r="N14" s="1">
        <f t="shared" si="0"/>
        <v>5.8000000000000007</v>
      </c>
      <c r="O14" s="1">
        <f t="shared" si="4"/>
        <v>6.6</v>
      </c>
      <c r="P14" s="1">
        <f t="shared" si="5"/>
        <v>5.95</v>
      </c>
      <c r="Q14" s="3">
        <v>0</v>
      </c>
      <c r="R14" s="2">
        <f t="shared" si="2"/>
        <v>18.350000000000001</v>
      </c>
      <c r="S14">
        <v>1</v>
      </c>
    </row>
    <row r="15" spans="1:19" ht="14.45" x14ac:dyDescent="0.3">
      <c r="A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2"/>
    </row>
    <row r="16" spans="1:19" ht="14.45" x14ac:dyDescent="0.3">
      <c r="A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2"/>
    </row>
  </sheetData>
  <pageMargins left="0.7" right="0.7" top="0.75" bottom="0.75" header="0.3" footer="0.3"/>
  <pageSetup paperSize="8" orientation="landscape" horizontalDpi="0" verticalDpi="0"/>
</worksheet>
</file>

<file path=docMetadata/LabelInfo.xml><?xml version="1.0" encoding="utf-8"?>
<clbl:labelList xmlns:clbl="http://schemas.microsoft.com/office/2020/mipLabelMetadata">
  <clbl:label id="{05ea74a3-92c5-4c31-978a-925c3c799cd0}" enabled="0" method="" siteId="{05ea74a3-92c5-4c31-978a-925c3c799cd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CONJUNTO PREBENJAMÍN</vt:lpstr>
      <vt:lpstr>CONJUNTO BENJAMIN</vt:lpstr>
      <vt:lpstr>CONJUNTO ALEVÍN</vt:lpstr>
      <vt:lpstr>CONJUNTO INFANTIL</vt:lpstr>
      <vt:lpstr>CONJUNTO CADETE</vt:lpstr>
      <vt:lpstr>PREBENJAMIN</vt:lpstr>
      <vt:lpstr>BENJAMÍN</vt:lpstr>
      <vt:lpstr>ALEVÍN</vt:lpstr>
      <vt:lpstr>INFANTIL</vt:lpstr>
      <vt:lpstr>CADETE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Camino Mateos Díaz</dc:creator>
  <cp:lastModifiedBy>SARA RODRIGUEZ CUETO</cp:lastModifiedBy>
  <cp:lastPrinted>2023-10-31T17:03:34Z</cp:lastPrinted>
  <dcterms:created xsi:type="dcterms:W3CDTF">2017-05-17T10:11:11Z</dcterms:created>
  <dcterms:modified xsi:type="dcterms:W3CDTF">2024-05-10T10:03:06Z</dcterms:modified>
</cp:coreProperties>
</file>