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elay\Documents\Cuadros zonas 22-23\"/>
    </mc:Choice>
  </mc:AlternateContent>
  <xr:revisionPtr revIDLastSave="0" documentId="8_{BB4DECA3-E7EE-45CD-96B3-766E2F6F558D}" xr6:coauthVersionLast="47" xr6:coauthVersionMax="47" xr10:uidLastSave="{00000000-0000-0000-0000-000000000000}"/>
  <bookViews>
    <workbookView xWindow="-120" yWindow="-120" windowWidth="20730" windowHeight="11040" tabRatio="898" xr2:uid="{991232EE-584E-4E14-8699-80AE73B49251}"/>
  </bookViews>
  <sheets>
    <sheet name="Gijón Benjamín F (8)" sheetId="1" r:id="rId1"/>
    <sheet name="Gijón Benjamín M (32)" sheetId="7" r:id="rId2"/>
    <sheet name="Gijón Alevín F (8)" sheetId="2" r:id="rId3"/>
    <sheet name="Gijón Alevín M (16)" sheetId="5" r:id="rId4"/>
    <sheet name="Gijón Infantil M (8)" sheetId="8" r:id="rId5"/>
    <sheet name="Gijón Cadete F (16)" sheetId="4" r:id="rId6"/>
    <sheet name="Gijón Cadete M (16)"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1" i="8" l="1"/>
  <c r="F28" i="8"/>
  <c r="F27" i="8"/>
  <c r="F26" i="8"/>
  <c r="F25" i="8"/>
  <c r="H21" i="8"/>
  <c r="G20" i="8"/>
  <c r="J19" i="8"/>
  <c r="I18" i="8"/>
  <c r="H17" i="8"/>
  <c r="H13" i="8"/>
  <c r="G12" i="8"/>
  <c r="J11" i="8"/>
  <c r="H9" i="8"/>
  <c r="K6" i="8"/>
  <c r="F6" i="8"/>
  <c r="F81" i="7"/>
  <c r="A81" i="7"/>
  <c r="F80" i="7"/>
  <c r="A80" i="7"/>
  <c r="F79" i="7"/>
  <c r="F78" i="7"/>
  <c r="F77" i="7"/>
  <c r="F76" i="7"/>
  <c r="F75" i="7"/>
  <c r="F74" i="7"/>
  <c r="D71" i="7"/>
  <c r="C71" i="7"/>
  <c r="B71" i="7"/>
  <c r="G69" i="7"/>
  <c r="D69" i="7"/>
  <c r="C69" i="7"/>
  <c r="B69" i="7"/>
  <c r="H70" i="7" s="1"/>
  <c r="I67" i="7"/>
  <c r="D67" i="7"/>
  <c r="C67" i="7"/>
  <c r="B67" i="7"/>
  <c r="H66" i="7"/>
  <c r="J68" i="7" s="1"/>
  <c r="D65" i="7"/>
  <c r="C65" i="7"/>
  <c r="B65" i="7"/>
  <c r="K63" i="7"/>
  <c r="D63" i="7"/>
  <c r="C63" i="7"/>
  <c r="B63" i="7"/>
  <c r="G61" i="7"/>
  <c r="D61" i="7"/>
  <c r="C61" i="7"/>
  <c r="B61" i="7"/>
  <c r="H62" i="7" s="1"/>
  <c r="D59" i="7"/>
  <c r="C59" i="7"/>
  <c r="B59" i="7"/>
  <c r="H58" i="7"/>
  <c r="J60" i="7" s="1"/>
  <c r="L64" i="7" s="1"/>
  <c r="D57" i="7"/>
  <c r="C57" i="7"/>
  <c r="B57" i="7"/>
  <c r="M55" i="7"/>
  <c r="D55" i="7"/>
  <c r="C55" i="7"/>
  <c r="B55" i="7"/>
  <c r="H54" i="7"/>
  <c r="G53" i="7"/>
  <c r="D53" i="7"/>
  <c r="C53" i="7"/>
  <c r="B53" i="7"/>
  <c r="I51" i="7"/>
  <c r="D51" i="7"/>
  <c r="C51" i="7"/>
  <c r="B51" i="7"/>
  <c r="D49" i="7"/>
  <c r="C49" i="7"/>
  <c r="B49" i="7"/>
  <c r="H50" i="7" s="1"/>
  <c r="J52" i="7" s="1"/>
  <c r="D47" i="7"/>
  <c r="C47" i="7"/>
  <c r="B47" i="7"/>
  <c r="G45" i="7"/>
  <c r="D45" i="7"/>
  <c r="C45" i="7"/>
  <c r="B45" i="7"/>
  <c r="H46" i="7" s="1"/>
  <c r="D43" i="7"/>
  <c r="C43" i="7"/>
  <c r="B43" i="7"/>
  <c r="D41" i="7"/>
  <c r="C41" i="7"/>
  <c r="B41" i="7"/>
  <c r="H42" i="7" s="1"/>
  <c r="J44" i="7" s="1"/>
  <c r="L48" i="7" s="1"/>
  <c r="K40" i="7"/>
  <c r="D39" i="7"/>
  <c r="C39" i="7"/>
  <c r="B39" i="7"/>
  <c r="G37" i="7"/>
  <c r="D37" i="7"/>
  <c r="C37" i="7"/>
  <c r="B37" i="7"/>
  <c r="H38" i="7" s="1"/>
  <c r="I35" i="7"/>
  <c r="D35" i="7"/>
  <c r="C35" i="7"/>
  <c r="B35" i="7"/>
  <c r="D33" i="7"/>
  <c r="C33" i="7"/>
  <c r="B33" i="7"/>
  <c r="H34" i="7" s="1"/>
  <c r="J36" i="7" s="1"/>
  <c r="K31" i="7"/>
  <c r="D31" i="7"/>
  <c r="C31" i="7"/>
  <c r="B31" i="7"/>
  <c r="H30" i="7"/>
  <c r="G29" i="7"/>
  <c r="D29" i="7"/>
  <c r="C29" i="7"/>
  <c r="B29" i="7"/>
  <c r="D27" i="7"/>
  <c r="C27" i="7"/>
  <c r="B27" i="7"/>
  <c r="H26" i="7"/>
  <c r="J28" i="7" s="1"/>
  <c r="L32" i="7" s="1"/>
  <c r="D25" i="7"/>
  <c r="C25" i="7"/>
  <c r="B25" i="7"/>
  <c r="D23" i="7"/>
  <c r="C23" i="7"/>
  <c r="B23" i="7"/>
  <c r="H22" i="7"/>
  <c r="G21" i="7"/>
  <c r="D21" i="7"/>
  <c r="C21" i="7"/>
  <c r="B21" i="7"/>
  <c r="I19" i="7"/>
  <c r="D19" i="7"/>
  <c r="C19" i="7"/>
  <c r="B19" i="7"/>
  <c r="H18" i="7"/>
  <c r="J20" i="7" s="1"/>
  <c r="D17" i="7"/>
  <c r="C17" i="7"/>
  <c r="B17" i="7"/>
  <c r="D15" i="7"/>
  <c r="C15" i="7"/>
  <c r="B15" i="7"/>
  <c r="H14" i="7"/>
  <c r="G13" i="7"/>
  <c r="D13" i="7"/>
  <c r="C13" i="7"/>
  <c r="B13" i="7"/>
  <c r="D11" i="7"/>
  <c r="C11" i="7"/>
  <c r="B11" i="7"/>
  <c r="H10" i="7"/>
  <c r="J12" i="7" s="1"/>
  <c r="L16" i="7" s="1"/>
  <c r="M9" i="7"/>
  <c r="D9" i="7"/>
  <c r="C9" i="7"/>
  <c r="B9" i="7"/>
  <c r="F7" i="7"/>
  <c r="A49" i="6"/>
  <c r="A48" i="6"/>
  <c r="F45" i="6"/>
  <c r="F44" i="6"/>
  <c r="F43" i="6"/>
  <c r="F42" i="6"/>
  <c r="D39" i="6"/>
  <c r="C39" i="6"/>
  <c r="B39" i="6"/>
  <c r="G37" i="6"/>
  <c r="D37" i="6"/>
  <c r="C37" i="6"/>
  <c r="B37" i="6"/>
  <c r="H38" i="6" s="1"/>
  <c r="I35" i="6"/>
  <c r="D35" i="6"/>
  <c r="C35" i="6"/>
  <c r="B35" i="6"/>
  <c r="D33" i="6"/>
  <c r="C33" i="6"/>
  <c r="B33" i="6"/>
  <c r="H34" i="6" s="1"/>
  <c r="J36" i="6" s="1"/>
  <c r="K31" i="6"/>
  <c r="D31" i="6"/>
  <c r="C31" i="6"/>
  <c r="B31" i="6"/>
  <c r="H30" i="6"/>
  <c r="G29" i="6"/>
  <c r="D29" i="6"/>
  <c r="C29" i="6"/>
  <c r="B29" i="6"/>
  <c r="D27" i="6"/>
  <c r="C27" i="6"/>
  <c r="B27" i="6"/>
  <c r="H26" i="6"/>
  <c r="J28" i="6" s="1"/>
  <c r="L32" i="6" s="1"/>
  <c r="D25" i="6"/>
  <c r="C25" i="6"/>
  <c r="B25" i="6"/>
  <c r="K24" i="6"/>
  <c r="D23" i="6"/>
  <c r="C23" i="6"/>
  <c r="B23" i="6"/>
  <c r="H22" i="6"/>
  <c r="G21" i="6"/>
  <c r="D21" i="6"/>
  <c r="C21" i="6"/>
  <c r="B21" i="6"/>
  <c r="I19" i="6"/>
  <c r="D19" i="6"/>
  <c r="C19" i="6"/>
  <c r="B19" i="6"/>
  <c r="H18" i="6"/>
  <c r="J20" i="6" s="1"/>
  <c r="D17" i="6"/>
  <c r="C17" i="6"/>
  <c r="B17" i="6"/>
  <c r="D15" i="6"/>
  <c r="C15" i="6"/>
  <c r="B15" i="6"/>
  <c r="H14" i="6"/>
  <c r="G13" i="6"/>
  <c r="D13" i="6"/>
  <c r="C13" i="6"/>
  <c r="B13" i="6"/>
  <c r="D11" i="6"/>
  <c r="C11" i="6"/>
  <c r="B11" i="6"/>
  <c r="M9" i="6"/>
  <c r="D9" i="6"/>
  <c r="C9" i="6"/>
  <c r="B9" i="6"/>
  <c r="H10" i="6" s="1"/>
  <c r="J12" i="6" s="1"/>
  <c r="L16" i="6" s="1"/>
  <c r="F7" i="6"/>
  <c r="A49" i="5"/>
  <c r="A48" i="5"/>
  <c r="F45" i="5"/>
  <c r="F44" i="5"/>
  <c r="F43" i="5"/>
  <c r="F42" i="5"/>
  <c r="D39" i="5"/>
  <c r="C39" i="5"/>
  <c r="B39" i="5"/>
  <c r="G37" i="5"/>
  <c r="D37" i="5"/>
  <c r="C37" i="5"/>
  <c r="B37" i="5"/>
  <c r="H38" i="5" s="1"/>
  <c r="I35" i="5"/>
  <c r="D35" i="5"/>
  <c r="C35" i="5"/>
  <c r="B35" i="5"/>
  <c r="D33" i="5"/>
  <c r="C33" i="5"/>
  <c r="B33" i="5"/>
  <c r="H34" i="5" s="1"/>
  <c r="J36" i="5" s="1"/>
  <c r="K31" i="5"/>
  <c r="D31" i="5"/>
  <c r="C31" i="5"/>
  <c r="B31" i="5"/>
  <c r="H30" i="5"/>
  <c r="G29" i="5"/>
  <c r="D29" i="5"/>
  <c r="C29" i="5"/>
  <c r="B29" i="5"/>
  <c r="D27" i="5"/>
  <c r="C27" i="5"/>
  <c r="B27" i="5"/>
  <c r="H26" i="5"/>
  <c r="J28" i="5" s="1"/>
  <c r="L32" i="5" s="1"/>
  <c r="D25" i="5"/>
  <c r="C25" i="5"/>
  <c r="B25" i="5"/>
  <c r="K24" i="5"/>
  <c r="D23" i="5"/>
  <c r="C23" i="5"/>
  <c r="B23" i="5"/>
  <c r="H22" i="5"/>
  <c r="G21" i="5"/>
  <c r="D21" i="5"/>
  <c r="C21" i="5"/>
  <c r="B21" i="5"/>
  <c r="I19" i="5"/>
  <c r="D19" i="5"/>
  <c r="C19" i="5"/>
  <c r="B19" i="5"/>
  <c r="H18" i="5"/>
  <c r="J20" i="5" s="1"/>
  <c r="D17" i="5"/>
  <c r="C17" i="5"/>
  <c r="B17" i="5"/>
  <c r="D15" i="5"/>
  <c r="C15" i="5"/>
  <c r="B15" i="5"/>
  <c r="H14" i="5"/>
  <c r="G13" i="5"/>
  <c r="D13" i="5"/>
  <c r="C13" i="5"/>
  <c r="B13" i="5"/>
  <c r="D11" i="5"/>
  <c r="C11" i="5"/>
  <c r="B11" i="5"/>
  <c r="M9" i="5"/>
  <c r="D9" i="5"/>
  <c r="C9" i="5"/>
  <c r="B9" i="5"/>
  <c r="H10" i="5" s="1"/>
  <c r="J12" i="5" s="1"/>
  <c r="L16" i="5" s="1"/>
  <c r="F7" i="5"/>
  <c r="A49" i="4"/>
  <c r="A48" i="4"/>
  <c r="F45" i="4"/>
  <c r="F44" i="4"/>
  <c r="F43" i="4"/>
  <c r="F42" i="4"/>
  <c r="D39" i="4"/>
  <c r="C39" i="4"/>
  <c r="B39" i="4"/>
  <c r="H38" i="4"/>
  <c r="G37" i="4"/>
  <c r="D37" i="4"/>
  <c r="C37" i="4"/>
  <c r="B37" i="4"/>
  <c r="I35" i="4"/>
  <c r="D35" i="4"/>
  <c r="C35" i="4"/>
  <c r="B35" i="4"/>
  <c r="D33" i="4"/>
  <c r="C33" i="4"/>
  <c r="B33" i="4"/>
  <c r="H34" i="4" s="1"/>
  <c r="J36" i="4" s="1"/>
  <c r="L32" i="4"/>
  <c r="K31" i="4"/>
  <c r="D31" i="4"/>
  <c r="C31" i="4"/>
  <c r="B31" i="4"/>
  <c r="H30" i="4"/>
  <c r="G29" i="4"/>
  <c r="D29" i="4"/>
  <c r="C29" i="4"/>
  <c r="B29" i="4"/>
  <c r="J28" i="4"/>
  <c r="D27" i="4"/>
  <c r="C27" i="4"/>
  <c r="B27" i="4"/>
  <c r="H26" i="4"/>
  <c r="D25" i="4"/>
  <c r="C25" i="4"/>
  <c r="B25" i="4"/>
  <c r="K24" i="4"/>
  <c r="D23" i="4"/>
  <c r="C23" i="4"/>
  <c r="B23" i="4"/>
  <c r="G21" i="4"/>
  <c r="D21" i="4"/>
  <c r="C21" i="4"/>
  <c r="B21" i="4"/>
  <c r="H22" i="4" s="1"/>
  <c r="I19" i="4"/>
  <c r="D19" i="4"/>
  <c r="C19" i="4"/>
  <c r="B19" i="4"/>
  <c r="H18" i="4"/>
  <c r="J20" i="4" s="1"/>
  <c r="D17" i="4"/>
  <c r="C17" i="4"/>
  <c r="B17" i="4"/>
  <c r="D15" i="4"/>
  <c r="C15" i="4"/>
  <c r="B15" i="4"/>
  <c r="H14" i="4"/>
  <c r="G13" i="4"/>
  <c r="D13" i="4"/>
  <c r="C13" i="4"/>
  <c r="B13" i="4"/>
  <c r="D11" i="4"/>
  <c r="C11" i="4"/>
  <c r="B11" i="4"/>
  <c r="M9" i="4"/>
  <c r="D9" i="4"/>
  <c r="C9" i="4"/>
  <c r="B9" i="4"/>
  <c r="H10" i="4" s="1"/>
  <c r="J12" i="4" s="1"/>
  <c r="L16" i="4" s="1"/>
  <c r="F7" i="4"/>
  <c r="A32" i="2"/>
  <c r="F29" i="2"/>
  <c r="F28" i="2"/>
  <c r="F27" i="2"/>
  <c r="F26" i="2"/>
  <c r="H22" i="2"/>
  <c r="G21" i="2"/>
  <c r="J20" i="2"/>
  <c r="I19" i="2"/>
  <c r="H18" i="2"/>
  <c r="H14" i="2"/>
  <c r="G13" i="2"/>
  <c r="H10" i="2"/>
  <c r="J12" i="2" s="1"/>
  <c r="K7" i="2"/>
  <c r="F7" i="2"/>
  <c r="A32" i="1"/>
  <c r="F29" i="1"/>
  <c r="F28" i="1"/>
  <c r="F27" i="1"/>
  <c r="F26" i="1"/>
  <c r="H22" i="1"/>
  <c r="G21" i="1"/>
  <c r="J20" i="1"/>
  <c r="I19" i="1"/>
  <c r="H18" i="1"/>
  <c r="H14" i="1"/>
  <c r="G13" i="1"/>
  <c r="H10" i="1"/>
  <c r="J12" i="1" s="1"/>
  <c r="K7" i="1"/>
  <c r="F7" i="1"/>
</calcChain>
</file>

<file path=xl/sharedStrings.xml><?xml version="1.0" encoding="utf-8"?>
<sst xmlns="http://schemas.openxmlformats.org/spreadsheetml/2006/main" count="305" uniqueCount="123">
  <si>
    <t>Semana</t>
  </si>
  <si>
    <t>Territorial</t>
  </si>
  <si>
    <t>GIJON</t>
  </si>
  <si>
    <t>Club</t>
  </si>
  <si>
    <t>Premios en metálico</t>
  </si>
  <si>
    <t xml:space="preserve"> Categoria benjamin</t>
  </si>
  <si>
    <t>Juez Árbitro</t>
  </si>
  <si>
    <t>Licencia</t>
  </si>
  <si>
    <t>Ranking</t>
  </si>
  <si>
    <t>St</t>
  </si>
  <si>
    <t>CS</t>
  </si>
  <si>
    <t>Semifinales</t>
  </si>
  <si>
    <t>Final</t>
  </si>
  <si>
    <t>Bye</t>
  </si>
  <si>
    <t>Daniela Zapico Lopez</t>
  </si>
  <si>
    <t>Lara Meana Rimada</t>
  </si>
  <si>
    <t>Olivia Tranche Perez</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</si>
  <si>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</si>
  <si>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</si>
  <si>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</si>
  <si>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</si>
  <si>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</si>
  <si>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</si>
  <si>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</si>
  <si>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</si>
  <si>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</si>
  <si>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</si>
  <si>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</si>
  <si>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</si>
  <si>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</si>
  <si>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 xml:space="preserve"> Femenino</t>
  </si>
  <si>
    <t>GIJÓN</t>
  </si>
  <si>
    <t xml:space="preserve"> Categoria Alevín</t>
  </si>
  <si>
    <t xml:space="preserve"> GIJON</t>
  </si>
  <si>
    <t xml:space="preserve"> Masculino</t>
  </si>
  <si>
    <t>Cuartos Final</t>
  </si>
  <si>
    <t>Luis Velasco Mitre</t>
  </si>
  <si>
    <t>Maximilian Buss Simal</t>
  </si>
  <si>
    <t>Manuel Marcos Riesgo</t>
  </si>
  <si>
    <t>Eduardo Acebes de la Mata</t>
  </si>
  <si>
    <t xml:space="preserve"> Categoria Cadete</t>
  </si>
  <si>
    <t>Cabezas de serie</t>
  </si>
  <si>
    <t xml:space="preserve"> Categoria alevin</t>
  </si>
  <si>
    <t>Pedro Alonso Agudo</t>
  </si>
  <si>
    <t>Iker Suarez de la Rosa</t>
  </si>
  <si>
    <t>Categoria Cadete</t>
  </si>
  <si>
    <t xml:space="preserve"> GIJÓN</t>
  </si>
  <si>
    <t>2ª Ronda</t>
  </si>
  <si>
    <t>Jorge Junco Calvo</t>
  </si>
  <si>
    <t>Sergio Abraira</t>
  </si>
  <si>
    <t>Javier Solares Arguelles</t>
  </si>
  <si>
    <t xml:space="preserve">Bye </t>
  </si>
  <si>
    <t>Ganesh Fernandez Fernandez</t>
  </si>
  <si>
    <t>David Serrano Antuña</t>
  </si>
  <si>
    <t>Rodrigo Montes Trujillo</t>
  </si>
  <si>
    <t>Marcos Goyanes Espinar</t>
  </si>
  <si>
    <t>Rafael Crespo Pico</t>
  </si>
  <si>
    <t>Mario Alonso Agudo</t>
  </si>
  <si>
    <t>Lucas Menendez Guardado</t>
  </si>
  <si>
    <t>Alejandro Saras Moro</t>
  </si>
  <si>
    <t>Eva Riesco Villar</t>
  </si>
  <si>
    <t>Sabrina Sordo Noriega</t>
  </si>
  <si>
    <t>Irene Soto Cimentada</t>
  </si>
  <si>
    <t>Blanca Fernandez Chacon</t>
  </si>
  <si>
    <t>Andrea Carrillo Rendueles</t>
  </si>
  <si>
    <t>Alicia Prada</t>
  </si>
  <si>
    <t>Martina Ostrowski</t>
  </si>
  <si>
    <t>Margarita Garbis Kerpitchian</t>
  </si>
  <si>
    <t>Gaia Diaz Lenaire</t>
  </si>
  <si>
    <t>Olaya Clemanes Secades</t>
  </si>
  <si>
    <t xml:space="preserve"> 2º TORNEO ZONAL</t>
  </si>
  <si>
    <t>Adrián Canal Muñoz</t>
  </si>
  <si>
    <t>Nicolás Sánchez Alonso</t>
  </si>
  <si>
    <t>Gonzalo Moure Berjón</t>
  </si>
  <si>
    <t>Álvaro Rguez Veiga</t>
  </si>
  <si>
    <t>Mateo Fuente Villazón</t>
  </si>
  <si>
    <t>Alejandro Menendez Nespral</t>
  </si>
  <si>
    <t>Nicolás Navarro Cadrecha</t>
  </si>
  <si>
    <t>Iker Dalmeda Fdez</t>
  </si>
  <si>
    <t>Álvaro Mtnez Suárez</t>
  </si>
  <si>
    <t>Manuel Arias Huidobro</t>
  </si>
  <si>
    <t>Martín Compostizo Alonso</t>
  </si>
  <si>
    <t>Jaime García Gómez</t>
  </si>
  <si>
    <t>Julio Gutierrez Álvarez</t>
  </si>
  <si>
    <t>Alejandro Ramirez Mtnez</t>
  </si>
  <si>
    <t>Martín López Monteserín</t>
  </si>
  <si>
    <t>Mario Cuervo Glez</t>
  </si>
  <si>
    <t>Juan Alonso Mtnez</t>
  </si>
  <si>
    <t>Ana Fdez Fdez</t>
  </si>
  <si>
    <t>Mar Martín Otea</t>
  </si>
  <si>
    <t>Inés Fdez Merino</t>
  </si>
  <si>
    <t>Carmen Fdez Merino</t>
  </si>
  <si>
    <t>Sara Batalle Pérez</t>
  </si>
  <si>
    <t>Patricia Barbillo López</t>
  </si>
  <si>
    <t>María Rguez Mtnez</t>
  </si>
  <si>
    <t>Carmen Beites Alba</t>
  </si>
  <si>
    <t>Carolina Suárez García</t>
  </si>
  <si>
    <t>Jorge García Quijada</t>
  </si>
  <si>
    <t>Luis Tejerina García</t>
  </si>
  <si>
    <t>Jaime Fdez Chacón</t>
  </si>
  <si>
    <t>Nicolás Torres Fdez</t>
  </si>
  <si>
    <t>Jaime Fueyo Álvarez</t>
  </si>
  <si>
    <t>Matías Álvarez Roces</t>
  </si>
  <si>
    <t>Pelayo Echevarría Tejerina</t>
  </si>
  <si>
    <t>Felipe Rguez Valerga</t>
  </si>
  <si>
    <t xml:space="preserve"> Categoria Infantil</t>
  </si>
  <si>
    <t>Juan A.Carrillo Rendueles</t>
  </si>
  <si>
    <t>Álvaro Rguez</t>
  </si>
  <si>
    <t>Adrián Alonso Álvarez</t>
  </si>
  <si>
    <t>Antonio Fdez Chacón</t>
  </si>
  <si>
    <t>Antón Carrio Meana</t>
  </si>
  <si>
    <t>Andrés Fdez Rguez</t>
  </si>
  <si>
    <t>Álvaro Suárez Cuesta</t>
  </si>
  <si>
    <t>Óscar Blanco Blanco</t>
  </si>
  <si>
    <t>Alejandro Gil Barquerín</t>
  </si>
  <si>
    <t>Sandro Ramírez Gómez</t>
  </si>
  <si>
    <t>2º TORNEO ZONAL</t>
  </si>
  <si>
    <t>Claudia Lobato Gómez</t>
  </si>
  <si>
    <t>María F.Figueroa Ceballos</t>
  </si>
  <si>
    <t>Celia Santamarta Fdez</t>
  </si>
  <si>
    <t>Jimena Álvarez Felgueroso</t>
  </si>
  <si>
    <t>Sofie Stachorko Matevosyan</t>
  </si>
  <si>
    <t>Ana García Rúa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</si>
</sst>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A]d\-mmm\-yy;@"/>
    <numFmt numFmtId="165" formatCode="h:mm;@"/>
    <numFmt numFmtId="166" formatCode="#,##0\ &quot;€&quot;"/>
  </numFmts>
  <fonts count="21" x14ac:knownFonts="1">
    <font>
      <sz val="11"/>
      <color theme="1"/>
      <name val="Calibri"/>
      <family val="2"/>
      <scheme val="minor"/>
    </font>
    <font>
      <b/>
      <i/>
      <sz val="20"/>
      <name val="Arial"/>
      <family val="2"/>
    </font>
    <font>
      <b/>
      <i/>
      <sz val="10"/>
      <name val="Arial"/>
      <family val="2"/>
    </font>
    <font>
      <sz val="10"/>
      <name val="Arial"/>
      <family val="2"/>
    </font>
    <font>
      <b/>
      <sz val="7"/>
      <name val="Arial"/>
      <family val="2"/>
    </font>
    <font>
      <b/>
      <sz val="7"/>
      <color indexed="8"/>
      <name val="Arial"/>
      <family val="2"/>
    </font>
    <font>
      <b/>
      <sz val="8"/>
      <name val="Arial"/>
      <family val="2"/>
    </font>
    <font>
      <b/>
      <sz val="8"/>
      <color indexed="8"/>
      <name val="Arial"/>
      <family val="2"/>
    </font>
    <font>
      <sz val="7"/>
      <name val="Arial"/>
      <family val="2"/>
    </font>
    <font>
      <sz val="6"/>
      <name val="Arial"/>
      <family val="2"/>
    </font>
    <font>
      <b/>
      <sz val="8.5"/>
      <name val="Arial"/>
      <family val="2"/>
    </font>
    <font>
      <sz val="8.5"/>
      <name val="Arial"/>
      <family val="2"/>
    </font>
    <font>
      <sz val="8.5"/>
      <color indexed="42"/>
      <name val="Arial"/>
      <family val="2"/>
    </font>
    <font>
      <sz val="10"/>
      <color indexed="9"/>
      <name val="Arial"/>
      <family val="2"/>
    </font>
    <font>
      <sz val="8.5"/>
      <color theme="0"/>
      <name val="Arial"/>
      <family val="2"/>
    </font>
    <font>
      <b/>
      <sz val="8.5"/>
      <color indexed="42"/>
      <name val="Arial"/>
      <family val="2"/>
    </font>
    <font>
      <i/>
      <sz val="8.5"/>
      <name val="Arial"/>
      <family val="2"/>
    </font>
    <font>
      <sz val="7"/>
      <color indexed="9"/>
      <name val="Arial"/>
      <family val="2"/>
    </font>
    <font>
      <sz val="8.5"/>
      <color indexed="33"/>
      <name val="Arial"/>
      <family val="2"/>
    </font>
    <font>
      <sz val="8.5"/>
      <color indexed="9"/>
      <name val="Arial"/>
      <family val="2"/>
    </font>
    <font>
      <i/>
      <sz val="8.5"/>
      <color theme="0"/>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s>
  <cellStyleXfs count="4">
    <xf numFmtId="0" fontId="0" fillId="0" borderId="0"/>
    <xf numFmtId="0" fontId="3" fillId="0" borderId="0"/>
    <xf numFmtId="165" fontId="3" fillId="0" borderId="0" applyFont="0" applyFill="0" applyBorder="0" applyAlignment="0" applyProtection="0"/>
    <xf numFmtId="0" fontId="3" fillId="0" borderId="0"/>
  </cellStyleXfs>
  <cellXfs count="159">
    <xf numFmtId="0" fontId="0" fillId="0" borderId="0" xfId="0"/>
    <xf numFmtId="0" fontId="4" fillId="2" borderId="0" xfId="1" applyFont="1" applyFill="1" applyAlignment="1" applyProtection="1">
      <alignment horizontal="center" vertical="center"/>
      <protection hidden="1"/>
    </xf>
    <xf numFmtId="49" fontId="4" fillId="2" borderId="0" xfId="1" applyNumberFormat="1" applyFont="1" applyFill="1" applyAlignment="1" applyProtection="1">
      <alignment horizontal="center" vertical="center"/>
      <protection hidden="1"/>
    </xf>
    <xf numFmtId="49" fontId="5" fillId="2" borderId="0" xfId="1" applyNumberFormat="1" applyFont="1" applyFill="1" applyAlignment="1" applyProtection="1">
      <alignment horizontal="right" vertical="center"/>
      <protection hidden="1"/>
    </xf>
    <xf numFmtId="164" fontId="6" fillId="0" borderId="0" xfId="0" applyNumberFormat="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0" xfId="2" applyNumberFormat="1" applyFont="1" applyBorder="1" applyAlignment="1" applyProtection="1">
      <alignment horizontal="center" vertical="center"/>
      <protection hidden="1"/>
    </xf>
    <xf numFmtId="49" fontId="7" fillId="0" borderId="0" xfId="1" applyNumberFormat="1" applyFont="1" applyAlignment="1" applyProtection="1">
      <alignment horizontal="right" vertical="center"/>
      <protection hidden="1"/>
    </xf>
    <xf numFmtId="49" fontId="4" fillId="2" borderId="0" xfId="1" applyNumberFormat="1" applyFont="1" applyFill="1" applyAlignment="1" applyProtection="1">
      <alignment horizontal="right" vertical="center"/>
      <protection hidden="1"/>
    </xf>
    <xf numFmtId="49" fontId="6" fillId="0" borderId="1" xfId="1" applyNumberFormat="1" applyFont="1" applyBorder="1" applyAlignment="1" applyProtection="1">
      <alignment horizontal="center" vertical="center"/>
      <protection hidden="1"/>
    </xf>
    <xf numFmtId="0" fontId="6" fillId="0" borderId="1" xfId="2" applyNumberFormat="1" applyFont="1" applyBorder="1" applyAlignment="1" applyProtection="1">
      <alignment horizontal="center" vertical="center"/>
      <protection hidden="1"/>
    </xf>
    <xf numFmtId="49" fontId="6" fillId="0" borderId="1" xfId="1" applyNumberFormat="1" applyFont="1" applyBorder="1" applyAlignment="1" applyProtection="1">
      <alignment horizontal="right" vertical="center"/>
      <protection hidden="1"/>
    </xf>
    <xf numFmtId="0" fontId="8" fillId="2" borderId="0" xfId="3" applyFont="1" applyFill="1" applyAlignment="1" applyProtection="1">
      <alignment horizontal="right" vertical="center"/>
      <protection hidden="1"/>
    </xf>
    <xf numFmtId="0" fontId="8" fillId="2" borderId="0" xfId="3" applyFont="1" applyFill="1" applyAlignment="1" applyProtection="1">
      <alignment horizontal="center" vertical="center"/>
      <protection hidden="1"/>
    </xf>
    <xf numFmtId="0" fontId="9" fillId="2" borderId="0" xfId="3" applyFont="1" applyFill="1" applyAlignment="1" applyProtection="1">
      <alignment horizontal="right" vertical="center"/>
      <protection locked="0"/>
    </xf>
    <xf numFmtId="0" fontId="9" fillId="0" borderId="0" xfId="3" applyFont="1" applyAlignment="1" applyProtection="1">
      <alignment horizontal="right" vertical="center"/>
      <protection locked="0"/>
    </xf>
    <xf numFmtId="0" fontId="9" fillId="0" borderId="0" xfId="3" applyFont="1" applyAlignment="1" applyProtection="1">
      <alignment horizontal="center" vertical="center"/>
      <protection locked="0"/>
    </xf>
    <xf numFmtId="0" fontId="9" fillId="0" borderId="0" xfId="3" applyFont="1" applyAlignment="1" applyProtection="1">
      <alignment horizontal="left" vertical="center"/>
      <protection locked="0"/>
    </xf>
    <xf numFmtId="0" fontId="10" fillId="2" borderId="0" xfId="3" applyFont="1" applyFill="1" applyAlignment="1" applyProtection="1">
      <alignment horizontal="center" vertical="center"/>
      <protection locked="0"/>
    </xf>
    <xf numFmtId="0" fontId="11" fillId="0" borderId="2" xfId="0" applyFont="1" applyBorder="1" applyAlignment="1" applyProtection="1">
      <alignment horizontal="right" vertical="center" shrinkToFit="1"/>
      <protection hidden="1"/>
    </xf>
    <xf numFmtId="0" fontId="11" fillId="0" borderId="2" xfId="0" applyFont="1" applyBorder="1" applyAlignment="1" applyProtection="1">
      <alignment horizontal="center" vertical="center"/>
      <protection hidden="1"/>
    </xf>
    <xf numFmtId="0" fontId="12" fillId="3" borderId="2" xfId="1" applyFont="1" applyFill="1" applyBorder="1" applyAlignment="1" applyProtection="1">
      <alignment horizontal="center" vertical="center"/>
      <protection locked="0"/>
    </xf>
    <xf numFmtId="0" fontId="11" fillId="0" borderId="2" xfId="0" applyFont="1" applyBorder="1" applyAlignment="1" applyProtection="1">
      <alignment vertical="center"/>
      <protection hidden="1"/>
    </xf>
    <xf numFmtId="0" fontId="11" fillId="0" borderId="0" xfId="3" applyFont="1" applyAlignment="1" applyProtection="1">
      <alignment vertical="center"/>
      <protection locked="0"/>
    </xf>
    <xf numFmtId="0" fontId="13" fillId="0" borderId="0" xfId="1" applyFont="1" applyProtection="1">
      <protection hidden="1"/>
    </xf>
    <xf numFmtId="0" fontId="11" fillId="2" borderId="0" xfId="3" applyFont="1" applyFill="1" applyAlignment="1" applyProtection="1">
      <alignment horizontal="center" vertical="center"/>
      <protection locked="0"/>
    </xf>
    <xf numFmtId="0" fontId="11" fillId="0" borderId="0" xfId="3" applyFont="1" applyAlignment="1" applyProtection="1">
      <alignment horizontal="right" vertical="center"/>
      <protection hidden="1"/>
    </xf>
    <xf numFmtId="0" fontId="11" fillId="0" borderId="0" xfId="3" applyFont="1" applyAlignment="1" applyProtection="1">
      <alignment horizontal="center" vertical="center"/>
      <protection hidden="1"/>
    </xf>
    <xf numFmtId="0" fontId="11" fillId="0" borderId="0" xfId="3" applyFont="1" applyAlignment="1" applyProtection="1">
      <alignment horizontal="center" vertical="center"/>
      <protection locked="0"/>
    </xf>
    <xf numFmtId="0" fontId="11" fillId="0" borderId="3" xfId="3" applyFont="1" applyBorder="1" applyAlignment="1" applyProtection="1">
      <alignment vertical="center"/>
      <protection hidden="1"/>
    </xf>
    <xf numFmtId="0" fontId="14" fillId="0" borderId="0" xfId="3" applyFont="1" applyAlignment="1" applyProtection="1">
      <alignment horizontal="center" vertical="center"/>
      <protection hidden="1"/>
    </xf>
    <xf numFmtId="0" fontId="11" fillId="0" borderId="2" xfId="3" applyFont="1" applyBorder="1" applyAlignment="1" applyProtection="1">
      <alignment horizontal="right" vertical="center" shrinkToFit="1"/>
      <protection hidden="1"/>
    </xf>
    <xf numFmtId="0" fontId="11" fillId="0" borderId="2" xfId="3" applyFont="1" applyBorder="1" applyAlignment="1" applyProtection="1">
      <alignment horizontal="center" vertical="center"/>
      <protection hidden="1"/>
    </xf>
    <xf numFmtId="0" fontId="12" fillId="3" borderId="2" xfId="3" applyFont="1" applyFill="1" applyBorder="1" applyAlignment="1" applyProtection="1">
      <alignment horizontal="center" vertical="center"/>
      <protection locked="0"/>
    </xf>
    <xf numFmtId="0" fontId="11" fillId="0" borderId="4" xfId="3" applyFont="1" applyBorder="1" applyAlignment="1" applyProtection="1">
      <alignment vertical="center"/>
      <protection hidden="1"/>
    </xf>
    <xf numFmtId="0" fontId="11" fillId="0" borderId="3" xfId="3" applyFont="1" applyBorder="1" applyAlignment="1" applyProtection="1">
      <alignment horizontal="center" vertical="center"/>
      <protection locked="0"/>
    </xf>
    <xf numFmtId="0" fontId="12" fillId="0" borderId="0" xfId="3" applyFont="1" applyAlignment="1" applyProtection="1">
      <alignment horizontal="center" vertical="center"/>
      <protection locked="0"/>
    </xf>
    <xf numFmtId="0" fontId="11" fillId="0" borderId="0" xfId="3" applyFont="1" applyAlignment="1" applyProtection="1">
      <alignment vertical="center"/>
      <protection hidden="1"/>
    </xf>
    <xf numFmtId="0" fontId="11" fillId="0" borderId="5" xfId="3" applyFont="1" applyBorder="1" applyAlignment="1" applyProtection="1">
      <alignment horizontal="center" vertical="center"/>
      <protection locked="0"/>
    </xf>
    <xf numFmtId="0" fontId="11" fillId="0" borderId="2" xfId="3" applyFont="1" applyBorder="1" applyAlignment="1" applyProtection="1">
      <alignment vertical="center"/>
      <protection hidden="1"/>
    </xf>
    <xf numFmtId="0" fontId="14" fillId="0" borderId="5" xfId="3" applyFont="1" applyBorder="1" applyAlignment="1" applyProtection="1">
      <alignment horizontal="center" vertical="center"/>
      <protection hidden="1"/>
    </xf>
    <xf numFmtId="0" fontId="11" fillId="0" borderId="6" xfId="3" applyFont="1" applyBorder="1" applyAlignment="1" applyProtection="1">
      <alignment vertical="center"/>
      <protection locked="0"/>
    </xf>
    <xf numFmtId="0" fontId="11" fillId="0" borderId="7" xfId="3" applyFont="1" applyBorder="1" applyAlignment="1" applyProtection="1">
      <alignment horizontal="center" vertical="center"/>
      <protection locked="0"/>
    </xf>
    <xf numFmtId="0" fontId="15" fillId="3" borderId="2" xfId="3" applyFont="1" applyFill="1" applyBorder="1" applyAlignment="1" applyProtection="1">
      <alignment horizontal="center" vertical="center"/>
      <protection locked="0"/>
    </xf>
    <xf numFmtId="0" fontId="16"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49" fontId="5" fillId="2" borderId="11" xfId="1" applyNumberFormat="1" applyFont="1" applyFill="1" applyBorder="1" applyAlignment="1" applyProtection="1">
      <alignment horizontal="center" vertical="center"/>
      <protection locked="0"/>
    </xf>
    <xf numFmtId="49" fontId="5" fillId="2" borderId="12"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0" fontId="8" fillId="4" borderId="17" xfId="1" applyFont="1" applyFill="1" applyBorder="1" applyAlignment="1" applyProtection="1">
      <alignment horizontal="center" vertical="center"/>
      <protection locked="0"/>
    </xf>
    <xf numFmtId="0" fontId="8" fillId="4" borderId="18" xfId="3" applyFont="1" applyFill="1" applyBorder="1" applyAlignment="1" applyProtection="1">
      <alignment vertical="center"/>
      <protection hidden="1"/>
    </xf>
    <xf numFmtId="49" fontId="8" fillId="4" borderId="0" xfId="1" applyNumberFormat="1" applyFont="1" applyFill="1" applyAlignment="1" applyProtection="1">
      <alignment horizontal="center" vertical="center"/>
      <protection locked="0"/>
    </xf>
    <xf numFmtId="0" fontId="8" fillId="4" borderId="20" xfId="1" applyFont="1" applyFill="1" applyBorder="1" applyAlignment="1" applyProtection="1">
      <alignment horizontal="center" vertical="center"/>
      <protection locked="0"/>
    </xf>
    <xf numFmtId="0" fontId="8" fillId="4" borderId="21" xfId="1" applyFont="1" applyFill="1" applyBorder="1" applyAlignment="1" applyProtection="1">
      <alignment vertical="center"/>
      <protection hidden="1"/>
    </xf>
    <xf numFmtId="0" fontId="8" fillId="0" borderId="20" xfId="1" applyFont="1" applyBorder="1" applyAlignment="1" applyProtection="1">
      <alignment horizontal="center" vertical="center"/>
      <protection hidden="1"/>
    </xf>
    <xf numFmtId="0" fontId="8" fillId="0" borderId="21" xfId="1" applyFont="1" applyBorder="1" applyAlignment="1" applyProtection="1">
      <alignment vertical="center"/>
      <protection hidden="1"/>
    </xf>
    <xf numFmtId="0" fontId="8" fillId="0" borderId="24" xfId="1" applyFont="1" applyBorder="1" applyAlignment="1" applyProtection="1">
      <alignment horizontal="center" vertical="center"/>
      <protection hidden="1"/>
    </xf>
    <xf numFmtId="0" fontId="8" fillId="0" borderId="25" xfId="1" applyFont="1" applyBorder="1" applyAlignment="1" applyProtection="1">
      <alignment vertical="center"/>
      <protection hidden="1"/>
    </xf>
    <xf numFmtId="49" fontId="8" fillId="4" borderId="1" xfId="1" applyNumberFormat="1" applyFont="1" applyFill="1" applyBorder="1" applyAlignment="1" applyProtection="1">
      <alignment horizontal="center" vertical="center"/>
      <protection locked="0"/>
    </xf>
    <xf numFmtId="0" fontId="3" fillId="0" borderId="0" xfId="1" applyProtection="1">
      <protection locked="0"/>
    </xf>
    <xf numFmtId="0" fontId="9" fillId="0" borderId="0" xfId="1" applyFont="1" applyAlignment="1" applyProtection="1">
      <alignment horizontal="center" vertical="center"/>
      <protection locked="0"/>
    </xf>
    <xf numFmtId="0" fontId="17" fillId="0" borderId="0" xfId="1" applyFont="1" applyProtection="1">
      <protection locked="0"/>
    </xf>
    <xf numFmtId="0" fontId="13" fillId="0" borderId="0" xfId="1" applyFont="1" applyProtection="1">
      <protection locked="0"/>
    </xf>
    <xf numFmtId="0" fontId="9" fillId="0" borderId="0" xfId="0" applyFont="1" applyAlignment="1" applyProtection="1">
      <alignment horizontal="center" vertical="center"/>
      <protection locked="0"/>
    </xf>
    <xf numFmtId="0" fontId="3" fillId="0" borderId="0" xfId="3" applyProtection="1">
      <protection locked="0"/>
    </xf>
    <xf numFmtId="0" fontId="4" fillId="0" borderId="0" xfId="1" applyFont="1" applyAlignment="1" applyProtection="1">
      <alignment horizontal="center" vertical="center"/>
      <protection hidden="1"/>
    </xf>
    <xf numFmtId="49" fontId="5" fillId="0" borderId="0" xfId="1" applyNumberFormat="1" applyFont="1" applyAlignment="1" applyProtection="1">
      <alignment horizontal="right" vertical="center"/>
      <protection hidden="1"/>
    </xf>
    <xf numFmtId="49" fontId="4" fillId="0" borderId="0" xfId="1" applyNumberFormat="1" applyFont="1" applyAlignment="1" applyProtection="1">
      <alignment horizontal="right" vertical="center"/>
      <protection hidden="1"/>
    </xf>
    <xf numFmtId="49" fontId="6" fillId="0" borderId="0" xfId="1" applyNumberFormat="1" applyFont="1" applyAlignment="1" applyProtection="1">
      <alignment horizontal="right" vertical="center"/>
      <protection hidden="1"/>
    </xf>
    <xf numFmtId="0" fontId="8" fillId="0" borderId="0" xfId="3" applyFont="1" applyAlignment="1" applyProtection="1">
      <alignment horizontal="center" vertical="center"/>
      <protection hidden="1"/>
    </xf>
    <xf numFmtId="0" fontId="10" fillId="2"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1" fillId="2" borderId="0" xfId="0" applyFont="1" applyFill="1" applyAlignment="1" applyProtection="1">
      <alignment horizontal="center" vertical="center"/>
      <protection locked="0"/>
    </xf>
    <xf numFmtId="0" fontId="11" fillId="0" borderId="0" xfId="0" applyFont="1" applyAlignment="1" applyProtection="1">
      <alignment horizontal="right"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0" borderId="3" xfId="0" applyFont="1" applyBorder="1" applyAlignment="1" applyProtection="1">
      <alignment vertical="center"/>
      <protection hidden="1"/>
    </xf>
    <xf numFmtId="0" fontId="14" fillId="0" borderId="0" xfId="0" applyFont="1" applyAlignment="1">
      <alignment horizontal="center" vertical="center" shrinkToFit="1"/>
    </xf>
    <xf numFmtId="0" fontId="11" fillId="0" borderId="0" xfId="0" applyFont="1" applyAlignment="1" applyProtection="1">
      <alignment horizontal="center" vertical="center" shrinkToFit="1"/>
      <protection locked="0"/>
    </xf>
    <xf numFmtId="0" fontId="11" fillId="0" borderId="4" xfId="0" applyFont="1" applyBorder="1" applyAlignment="1" applyProtection="1">
      <alignment vertical="center"/>
      <protection hidden="1"/>
    </xf>
    <xf numFmtId="0" fontId="11" fillId="0" borderId="3"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11" fillId="0" borderId="0" xfId="0" applyFont="1" applyAlignment="1" applyProtection="1">
      <alignment vertical="center"/>
      <protection hidden="1"/>
    </xf>
    <xf numFmtId="0" fontId="11" fillId="0" borderId="5" xfId="0" applyFont="1" applyBorder="1" applyAlignment="1" applyProtection="1">
      <alignment horizontal="center" vertical="center" shrinkToFit="1"/>
      <protection locked="0"/>
    </xf>
    <xf numFmtId="0" fontId="14" fillId="0" borderId="0" xfId="3" applyFont="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28" xfId="0" applyFont="1" applyBorder="1" applyAlignment="1" applyProtection="1">
      <alignment horizontal="center" vertical="center" shrinkToFit="1"/>
      <protection hidden="1"/>
    </xf>
    <xf numFmtId="0" fontId="14" fillId="0" borderId="28" xfId="0" applyFont="1" applyBorder="1" applyAlignment="1">
      <alignment horizontal="center" vertical="center" shrinkToFit="1"/>
    </xf>
    <xf numFmtId="0" fontId="14" fillId="0" borderId="28"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0" fillId="0" borderId="0" xfId="0" applyAlignment="1" applyProtection="1">
      <alignment vertical="center"/>
      <protection locked="0"/>
    </xf>
    <xf numFmtId="0" fontId="8" fillId="4" borderId="17" xfId="1" applyFont="1" applyFill="1" applyBorder="1" applyAlignment="1" applyProtection="1">
      <alignment horizontal="center" vertical="center"/>
      <protection hidden="1"/>
    </xf>
    <xf numFmtId="0" fontId="8" fillId="4" borderId="20" xfId="1" applyFont="1" applyFill="1" applyBorder="1" applyAlignment="1" applyProtection="1">
      <alignment horizontal="center" vertical="center"/>
      <protection hidden="1"/>
    </xf>
    <xf numFmtId="0" fontId="0" fillId="0" borderId="0" xfId="0" applyProtection="1">
      <protection locked="0"/>
    </xf>
    <xf numFmtId="49" fontId="7" fillId="0" borderId="1" xfId="1" applyNumberFormat="1" applyFont="1" applyBorder="1" applyAlignment="1" applyProtection="1">
      <alignment horizontal="right" vertical="center"/>
      <protection hidden="1"/>
    </xf>
    <xf numFmtId="49" fontId="8" fillId="2" borderId="0" xfId="3" applyNumberFormat="1" applyFont="1" applyFill="1" applyAlignment="1" applyProtection="1">
      <alignment horizontal="right" vertical="center"/>
      <protection hidden="1"/>
    </xf>
    <xf numFmtId="49" fontId="8" fillId="2" borderId="0" xfId="3" applyNumberFormat="1" applyFont="1" applyFill="1" applyAlignment="1" applyProtection="1">
      <alignment horizontal="center" vertical="center"/>
      <protection hidden="1"/>
    </xf>
    <xf numFmtId="49" fontId="9" fillId="2" borderId="0" xfId="3" applyNumberFormat="1" applyFont="1" applyFill="1" applyAlignment="1" applyProtection="1">
      <alignment horizontal="right" vertical="center"/>
      <protection locked="0"/>
    </xf>
    <xf numFmtId="49" fontId="9" fillId="0" borderId="0" xfId="3" applyNumberFormat="1" applyFont="1" applyAlignment="1" applyProtection="1">
      <alignment horizontal="center" vertical="center"/>
      <protection locked="0"/>
    </xf>
    <xf numFmtId="49" fontId="9" fillId="0" borderId="0" xfId="3" applyNumberFormat="1" applyFont="1" applyAlignment="1" applyProtection="1">
      <alignment horizontal="left" vertical="center"/>
      <protection locked="0"/>
    </xf>
    <xf numFmtId="0" fontId="11" fillId="4" borderId="0" xfId="3" applyFont="1" applyFill="1" applyAlignment="1" applyProtection="1">
      <alignment vertical="center"/>
      <protection locked="0"/>
    </xf>
    <xf numFmtId="0" fontId="11" fillId="0" borderId="0" xfId="3" applyFont="1" applyAlignment="1" applyProtection="1">
      <alignment horizontal="right" vertical="center" shrinkToFit="1"/>
      <protection hidden="1"/>
    </xf>
    <xf numFmtId="0" fontId="14" fillId="4" borderId="0" xfId="3" applyFont="1" applyFill="1" applyAlignment="1" applyProtection="1">
      <alignment horizontal="center" vertical="center" shrinkToFit="1"/>
      <protection hidden="1"/>
    </xf>
    <xf numFmtId="0" fontId="11" fillId="4" borderId="0" xfId="3" applyFont="1" applyFill="1" applyAlignment="1" applyProtection="1">
      <alignment horizontal="center" vertical="center" shrinkToFit="1"/>
      <protection locked="0"/>
    </xf>
    <xf numFmtId="0" fontId="11" fillId="4" borderId="3" xfId="3" applyFont="1" applyFill="1" applyBorder="1" applyAlignment="1" applyProtection="1">
      <alignment horizontal="center" vertical="center" shrinkToFit="1"/>
      <protection locked="0"/>
    </xf>
    <xf numFmtId="0" fontId="18" fillId="4" borderId="5" xfId="3" applyFont="1" applyFill="1" applyBorder="1" applyAlignment="1" applyProtection="1">
      <alignment horizontal="center" vertical="center" shrinkToFit="1"/>
      <protection locked="0"/>
    </xf>
    <xf numFmtId="0" fontId="14" fillId="4" borderId="5" xfId="3" applyFont="1" applyFill="1" applyBorder="1" applyAlignment="1" applyProtection="1">
      <alignment horizontal="center" vertical="center" shrinkToFit="1"/>
      <protection hidden="1"/>
    </xf>
    <xf numFmtId="0" fontId="11" fillId="4" borderId="5" xfId="3" applyFont="1" applyFill="1" applyBorder="1" applyAlignment="1" applyProtection="1">
      <alignment horizontal="center" vertical="center" shrinkToFit="1"/>
      <protection locked="0"/>
    </xf>
    <xf numFmtId="0" fontId="18" fillId="4" borderId="0" xfId="3" applyFont="1" applyFill="1" applyAlignment="1" applyProtection="1">
      <alignment horizontal="center" vertical="center" shrinkToFit="1"/>
      <protection locked="0"/>
    </xf>
    <xf numFmtId="49" fontId="11" fillId="4" borderId="3" xfId="3" applyNumberFormat="1" applyFont="1" applyFill="1" applyBorder="1" applyAlignment="1" applyProtection="1">
      <alignment horizontal="center" vertical="center" shrinkToFit="1"/>
      <protection locked="0"/>
    </xf>
    <xf numFmtId="0" fontId="19" fillId="4" borderId="0" xfId="3" applyFont="1" applyFill="1" applyAlignment="1" applyProtection="1">
      <alignment horizontal="center" vertical="center" shrinkToFit="1"/>
      <protection locked="0"/>
    </xf>
    <xf numFmtId="0" fontId="8" fillId="0" borderId="0" xfId="0" applyFont="1" applyAlignment="1" applyProtection="1">
      <alignment horizontal="center" vertical="center" shrinkToFit="1"/>
      <protection hidden="1"/>
    </xf>
    <xf numFmtId="0" fontId="20" fillId="4" borderId="0" xfId="3" applyFont="1" applyFill="1" applyAlignment="1" applyProtection="1">
      <alignment horizontal="center" vertical="center" shrinkToFit="1"/>
      <protection hidden="1"/>
    </xf>
    <xf numFmtId="0" fontId="11" fillId="0" borderId="4" xfId="3" applyFont="1" applyBorder="1" applyAlignment="1" applyProtection="1">
      <alignment vertical="center"/>
      <protection locked="0"/>
    </xf>
    <xf numFmtId="0" fontId="3" fillId="0" borderId="0" xfId="3" applyAlignment="1" applyProtection="1">
      <alignment vertical="center"/>
      <protection locked="0"/>
    </xf>
    <xf numFmtId="0" fontId="8" fillId="0" borderId="22" xfId="1" applyFont="1" applyBorder="1" applyAlignment="1" applyProtection="1">
      <alignment horizontal="center" vertical="center"/>
      <protection hidden="1"/>
    </xf>
    <xf numFmtId="0" fontId="8" fillId="0" borderId="1" xfId="1" applyFont="1" applyBorder="1" applyAlignment="1" applyProtection="1">
      <alignment horizontal="center" vertical="center"/>
      <protection hidden="1"/>
    </xf>
    <xf numFmtId="0" fontId="8" fillId="0" borderId="23" xfId="1" applyFont="1" applyBorder="1" applyAlignment="1" applyProtection="1">
      <alignment horizontal="center" vertical="center"/>
      <protection hidden="1"/>
    </xf>
    <xf numFmtId="49" fontId="8" fillId="4" borderId="22" xfId="1" applyNumberFormat="1" applyFont="1" applyFill="1" applyBorder="1" applyAlignment="1" applyProtection="1">
      <alignment horizontal="center" vertical="center"/>
      <protection locked="0"/>
    </xf>
    <xf numFmtId="49" fontId="8" fillId="4" borderId="1" xfId="1" applyNumberFormat="1" applyFont="1" applyFill="1" applyBorder="1" applyAlignment="1" applyProtection="1">
      <alignment horizontal="center" vertical="center"/>
      <protection locked="0"/>
    </xf>
    <xf numFmtId="49" fontId="8" fillId="4" borderId="26" xfId="1" applyNumberFormat="1" applyFont="1" applyFill="1" applyBorder="1" applyAlignment="1" applyProtection="1">
      <alignment horizontal="center" vertical="center"/>
      <protection locked="0"/>
    </xf>
    <xf numFmtId="49" fontId="8" fillId="4" borderId="23" xfId="1" applyNumberFormat="1" applyFont="1" applyFill="1" applyBorder="1" applyAlignment="1" applyProtection="1">
      <alignment horizontal="center" vertical="center"/>
      <protection locked="0"/>
    </xf>
    <xf numFmtId="0" fontId="9" fillId="0" borderId="27" xfId="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10" xfId="1" applyNumberFormat="1" applyFont="1" applyFill="1" applyBorder="1" applyAlignment="1" applyProtection="1">
      <alignment horizontal="center" vertical="center"/>
      <protection locked="0"/>
    </xf>
    <xf numFmtId="49" fontId="8" fillId="4" borderId="19" xfId="1" applyNumberFormat="1" applyFont="1" applyFill="1" applyBorder="1" applyAlignment="1" applyProtection="1">
      <alignment horizontal="center" vertical="center"/>
      <protection locked="0"/>
    </xf>
    <xf numFmtId="49" fontId="8" fillId="4" borderId="0" xfId="1" applyNumberFormat="1" applyFont="1" applyFill="1" applyAlignment="1" applyProtection="1">
      <alignment horizontal="center" vertical="center"/>
      <protection locked="0"/>
    </xf>
    <xf numFmtId="49" fontId="8" fillId="4" borderId="5" xfId="1" applyNumberFormat="1" applyFont="1" applyFill="1" applyBorder="1" applyAlignment="1" applyProtection="1">
      <alignment horizontal="center" vertical="center"/>
      <protection locked="0"/>
    </xf>
    <xf numFmtId="49" fontId="8" fillId="4" borderId="18" xfId="1" applyNumberFormat="1" applyFont="1" applyFill="1" applyBorder="1" applyAlignment="1" applyProtection="1">
      <alignment horizontal="center" vertical="center"/>
      <protection locked="0"/>
    </xf>
    <xf numFmtId="49" fontId="8" fillId="0" borderId="19" xfId="1" applyNumberFormat="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8" fillId="0" borderId="18" xfId="1" applyFont="1" applyBorder="1" applyAlignment="1" applyProtection="1">
      <alignment horizontal="center" vertical="center"/>
      <protection hidden="1"/>
    </xf>
    <xf numFmtId="49" fontId="8" fillId="0" borderId="22"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center"/>
      <protection locked="0"/>
    </xf>
    <xf numFmtId="49" fontId="8" fillId="0" borderId="23" xfId="1" applyNumberFormat="1" applyFont="1" applyBorder="1" applyAlignment="1" applyProtection="1">
      <alignment horizontal="center" vertical="center"/>
      <protection locked="0"/>
    </xf>
    <xf numFmtId="0" fontId="4" fillId="2" borderId="8"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1" fillId="0" borderId="1" xfId="3" applyFont="1" applyBorder="1" applyAlignment="1" applyProtection="1">
      <alignment horizontal="center" vertical="center"/>
      <protection hidden="1"/>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5" fillId="2" borderId="13" xfId="1" applyNumberFormat="1" applyFont="1" applyFill="1" applyBorder="1" applyAlignment="1" applyProtection="1">
      <alignment horizontal="center" vertical="center"/>
      <protection locked="0"/>
    </xf>
    <xf numFmtId="49" fontId="5" fillId="2" borderId="10" xfId="1" applyNumberFormat="1" applyFont="1" applyFill="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hidden="1"/>
    </xf>
    <xf numFmtId="49" fontId="2" fillId="0" borderId="0" xfId="0" applyNumberFormat="1" applyFont="1" applyAlignment="1" applyProtection="1">
      <alignment horizontal="center"/>
      <protection hidden="1"/>
    </xf>
    <xf numFmtId="0" fontId="4" fillId="2" borderId="0" xfId="1" applyFont="1" applyFill="1" applyAlignment="1" applyProtection="1">
      <alignment horizontal="center" vertical="center"/>
      <protection hidden="1"/>
    </xf>
    <xf numFmtId="164" fontId="6" fillId="0" borderId="0" xfId="0" applyNumberFormat="1" applyFont="1" applyAlignment="1" applyProtection="1">
      <alignment horizontal="center" vertical="center"/>
      <protection hidden="1"/>
    </xf>
    <xf numFmtId="166" fontId="6" fillId="0" borderId="1" xfId="1" applyNumberFormat="1" applyFont="1" applyBorder="1" applyAlignment="1" applyProtection="1">
      <alignment horizontal="center" vertical="center"/>
      <protection hidden="1"/>
    </xf>
  </cellXfs>
  <cellStyles count="4">
    <cellStyle name="Moneda 2 2" xfId="2" xr:uid="{FBEFE2BC-8A10-4554-B906-6F516F5B607D}"/>
    <cellStyle name="Normal" xfId="0" builtinId="0"/>
    <cellStyle name="Normal 2 2" xfId="1" xr:uid="{BC89D3DA-07CF-4987-9468-6E0243B955CE}"/>
    <cellStyle name="Normal 3" xfId="3" xr:uid="{BC0AF868-DA21-4D17-AAB1-8DE6DED17588}"/>
  </cellStyles>
  <dxfs count="18">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33</xdr:row>
      <xdr:rowOff>85725</xdr:rowOff>
    </xdr:from>
    <xdr:to>
      <xdr:col>10</xdr:col>
      <xdr:colOff>504825</xdr:colOff>
      <xdr:row>38</xdr:row>
      <xdr:rowOff>19050</xdr:rowOff>
    </xdr:to>
    <xdr:pic>
      <xdr:nvPicPr>
        <xdr:cNvPr id="3" name="Imagen 2">
          <a:extLst>
            <a:ext uri="{FF2B5EF4-FFF2-40B4-BE49-F238E27FC236}">
              <a16:creationId xmlns:a16="http://schemas.microsoft.com/office/drawing/2014/main" id="{C95D0B67-C99F-426D-BA21-6DD5015D0469}"/>
            </a:ext>
          </a:extLst>
        </xdr:cNvPr>
        <xdr:cNvPicPr>
          <a:picLocks noChangeAspect="1"/>
        </xdr:cNvPicPr>
      </xdr:nvPicPr>
      <xdr:blipFill>
        <a:blip xmlns:r="http://schemas.openxmlformats.org/officeDocument/2006/relationships" r:embed="rId1"/>
        <a:stretch>
          <a:fillRect/>
        </a:stretch>
      </xdr:blipFill>
      <xdr:spPr>
        <a:xfrm>
          <a:off x="1038225" y="5981700"/>
          <a:ext cx="457200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81</xdr:row>
      <xdr:rowOff>47625</xdr:rowOff>
    </xdr:from>
    <xdr:to>
      <xdr:col>10</xdr:col>
      <xdr:colOff>361950</xdr:colOff>
      <xdr:row>85</xdr:row>
      <xdr:rowOff>171450</xdr:rowOff>
    </xdr:to>
    <xdr:pic>
      <xdr:nvPicPr>
        <xdr:cNvPr id="2" name="Imagen 1">
          <a:extLst>
            <a:ext uri="{FF2B5EF4-FFF2-40B4-BE49-F238E27FC236}">
              <a16:creationId xmlns:a16="http://schemas.microsoft.com/office/drawing/2014/main" id="{E385A730-5A2F-43CE-9DD4-A49BFFA37AD8}"/>
            </a:ext>
            <a:ext uri="{147F2762-F138-4A5C-976F-8EAC2B608ADB}">
              <a16:predDERef xmlns:a16="http://schemas.microsoft.com/office/drawing/2014/main" pred="{C9D9947B-E579-427D-8278-94C32AD3D7A9}"/>
            </a:ext>
          </a:extLst>
        </xdr:cNvPr>
        <xdr:cNvPicPr>
          <a:picLocks noChangeAspect="1"/>
        </xdr:cNvPicPr>
      </xdr:nvPicPr>
      <xdr:blipFill>
        <a:blip xmlns:r="http://schemas.openxmlformats.org/officeDocument/2006/relationships" r:embed="rId1"/>
        <a:stretch>
          <a:fillRect/>
        </a:stretch>
      </xdr:blipFill>
      <xdr:spPr>
        <a:xfrm>
          <a:off x="762000" y="9610725"/>
          <a:ext cx="4572000"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33</xdr:row>
      <xdr:rowOff>85725</xdr:rowOff>
    </xdr:from>
    <xdr:to>
      <xdr:col>10</xdr:col>
      <xdr:colOff>504825</xdr:colOff>
      <xdr:row>38</xdr:row>
      <xdr:rowOff>19050</xdr:rowOff>
    </xdr:to>
    <xdr:pic>
      <xdr:nvPicPr>
        <xdr:cNvPr id="3" name="Imagen 2">
          <a:extLst>
            <a:ext uri="{FF2B5EF4-FFF2-40B4-BE49-F238E27FC236}">
              <a16:creationId xmlns:a16="http://schemas.microsoft.com/office/drawing/2014/main" id="{07488A21-D840-46AB-A1E2-0A495DCB1A72}"/>
            </a:ext>
          </a:extLst>
        </xdr:cNvPr>
        <xdr:cNvPicPr>
          <a:picLocks noChangeAspect="1"/>
        </xdr:cNvPicPr>
      </xdr:nvPicPr>
      <xdr:blipFill>
        <a:blip xmlns:r="http://schemas.openxmlformats.org/officeDocument/2006/relationships" r:embed="rId1"/>
        <a:stretch>
          <a:fillRect/>
        </a:stretch>
      </xdr:blipFill>
      <xdr:spPr>
        <a:xfrm>
          <a:off x="1038225" y="5981700"/>
          <a:ext cx="4572000" cy="885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114300</xdr:colOff>
      <xdr:row>49</xdr:row>
      <xdr:rowOff>57150</xdr:rowOff>
    </xdr:from>
    <xdr:to>
      <xdr:col>10</xdr:col>
      <xdr:colOff>400050</xdr:colOff>
      <xdr:row>53</xdr:row>
      <xdr:rowOff>180975</xdr:rowOff>
    </xdr:to>
    <xdr:pic>
      <xdr:nvPicPr>
        <xdr:cNvPr id="3" name="Imagen 2">
          <a:extLst>
            <a:ext uri="{FF2B5EF4-FFF2-40B4-BE49-F238E27FC236}">
              <a16:creationId xmlns:a16="http://schemas.microsoft.com/office/drawing/2014/main" id="{7ACEEF9C-3E0D-4D2E-9486-9D6F0D0CD1BB}"/>
            </a:ext>
          </a:extLst>
        </xdr:cNvPr>
        <xdr:cNvPicPr>
          <a:picLocks noChangeAspect="1"/>
        </xdr:cNvPicPr>
      </xdr:nvPicPr>
      <xdr:blipFill>
        <a:blip xmlns:r="http://schemas.openxmlformats.org/officeDocument/2006/relationships" r:embed="rId1"/>
        <a:stretch>
          <a:fillRect/>
        </a:stretch>
      </xdr:blipFill>
      <xdr:spPr>
        <a:xfrm>
          <a:off x="800100" y="9544050"/>
          <a:ext cx="4572000" cy="885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32</xdr:row>
      <xdr:rowOff>85725</xdr:rowOff>
    </xdr:from>
    <xdr:to>
      <xdr:col>10</xdr:col>
      <xdr:colOff>504825</xdr:colOff>
      <xdr:row>37</xdr:row>
      <xdr:rowOff>19050</xdr:rowOff>
    </xdr:to>
    <xdr:pic>
      <xdr:nvPicPr>
        <xdr:cNvPr id="3" name="Imagen 2">
          <a:extLst>
            <a:ext uri="{FF2B5EF4-FFF2-40B4-BE49-F238E27FC236}">
              <a16:creationId xmlns:a16="http://schemas.microsoft.com/office/drawing/2014/main" id="{4B093EA9-8ED0-4B5A-90D6-DF51C7122625}"/>
            </a:ext>
          </a:extLst>
        </xdr:cNvPr>
        <xdr:cNvPicPr>
          <a:picLocks noChangeAspect="1"/>
        </xdr:cNvPicPr>
      </xdr:nvPicPr>
      <xdr:blipFill>
        <a:blip xmlns:r="http://schemas.openxmlformats.org/officeDocument/2006/relationships" r:embed="rId1"/>
        <a:stretch>
          <a:fillRect/>
        </a:stretch>
      </xdr:blipFill>
      <xdr:spPr>
        <a:xfrm>
          <a:off x="1038225" y="6562725"/>
          <a:ext cx="4572000" cy="885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190500</xdr:colOff>
      <xdr:row>49</xdr:row>
      <xdr:rowOff>47625</xdr:rowOff>
    </xdr:from>
    <xdr:to>
      <xdr:col>10</xdr:col>
      <xdr:colOff>476250</xdr:colOff>
      <xdr:row>53</xdr:row>
      <xdr:rowOff>171450</xdr:rowOff>
    </xdr:to>
    <xdr:pic>
      <xdr:nvPicPr>
        <xdr:cNvPr id="3" name="Imagen 2">
          <a:extLst>
            <a:ext uri="{FF2B5EF4-FFF2-40B4-BE49-F238E27FC236}">
              <a16:creationId xmlns:a16="http://schemas.microsoft.com/office/drawing/2014/main" id="{8974C8C6-6EF6-47A9-B306-5FA3E1749407}"/>
            </a:ext>
          </a:extLst>
        </xdr:cNvPr>
        <xdr:cNvPicPr>
          <a:picLocks noChangeAspect="1"/>
        </xdr:cNvPicPr>
      </xdr:nvPicPr>
      <xdr:blipFill>
        <a:blip xmlns:r="http://schemas.openxmlformats.org/officeDocument/2006/relationships" r:embed="rId1"/>
        <a:stretch>
          <a:fillRect/>
        </a:stretch>
      </xdr:blipFill>
      <xdr:spPr>
        <a:xfrm>
          <a:off x="876300" y="9534525"/>
          <a:ext cx="4572000" cy="885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161925</xdr:colOff>
      <xdr:row>49</xdr:row>
      <xdr:rowOff>57150</xdr:rowOff>
    </xdr:from>
    <xdr:to>
      <xdr:col>10</xdr:col>
      <xdr:colOff>447675</xdr:colOff>
      <xdr:row>53</xdr:row>
      <xdr:rowOff>180975</xdr:rowOff>
    </xdr:to>
    <xdr:pic>
      <xdr:nvPicPr>
        <xdr:cNvPr id="3" name="Imagen 2">
          <a:extLst>
            <a:ext uri="{FF2B5EF4-FFF2-40B4-BE49-F238E27FC236}">
              <a16:creationId xmlns:a16="http://schemas.microsoft.com/office/drawing/2014/main" id="{A089DD71-FBD6-483C-9A2D-58D448EB279D}"/>
            </a:ext>
          </a:extLst>
        </xdr:cNvPr>
        <xdr:cNvPicPr>
          <a:picLocks noChangeAspect="1"/>
        </xdr:cNvPicPr>
      </xdr:nvPicPr>
      <xdr:blipFill>
        <a:blip xmlns:r="http://schemas.openxmlformats.org/officeDocument/2006/relationships" r:embed="rId1"/>
        <a:stretch>
          <a:fillRect/>
        </a:stretch>
      </xdr:blipFill>
      <xdr:spPr>
        <a:xfrm>
          <a:off x="847725" y="9544050"/>
          <a:ext cx="4572000" cy="885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E719A-1D3C-4E89-8D76-9E24639F3815}">
  <dimension ref="A1:L39"/>
  <sheetViews>
    <sheetView tabSelected="1" workbookViewId="0">
      <selection activeCell="F23" sqref="F23"/>
    </sheetView>
  </sheetViews>
  <sheetFormatPr baseColWidth="10" defaultRowHeight="15" x14ac:dyDescent="0.2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ht="25.5" x14ac:dyDescent="0.25">
      <c r="A1" s="154"/>
      <c r="B1" s="154"/>
      <c r="C1" s="154"/>
      <c r="D1" s="154"/>
      <c r="E1" s="154"/>
      <c r="F1" s="154"/>
      <c r="G1" s="154"/>
      <c r="H1" s="154"/>
      <c r="I1" s="154"/>
      <c r="J1" s="154"/>
      <c r="K1" s="154"/>
      <c r="L1" s="154"/>
    </row>
    <row r="2" spans="1:12" x14ac:dyDescent="0.25">
      <c r="A2" s="155" t="s">
        <v>70</v>
      </c>
      <c r="B2" s="155"/>
      <c r="C2" s="155"/>
      <c r="D2" s="155"/>
      <c r="E2" s="155"/>
      <c r="F2" s="155"/>
      <c r="G2" s="155"/>
      <c r="H2" s="155"/>
      <c r="I2" s="155"/>
      <c r="J2" s="155"/>
      <c r="K2" s="155"/>
      <c r="L2" s="155"/>
    </row>
    <row r="3" spans="1:12" x14ac:dyDescent="0.25">
      <c r="A3" s="156" t="s">
        <v>0</v>
      </c>
      <c r="B3" s="156"/>
      <c r="C3" s="156"/>
      <c r="D3" s="156"/>
      <c r="E3" s="156"/>
      <c r="F3" s="1" t="s">
        <v>1</v>
      </c>
      <c r="G3" s="1" t="s">
        <v>2</v>
      </c>
      <c r="H3" s="1"/>
      <c r="I3" s="2"/>
      <c r="J3" s="2"/>
      <c r="K3" s="1" t="s">
        <v>3</v>
      </c>
      <c r="L3" s="3"/>
    </row>
    <row r="4" spans="1:12" x14ac:dyDescent="0.25">
      <c r="A4" s="157"/>
      <c r="B4" s="157"/>
      <c r="C4" s="157"/>
      <c r="D4" s="157"/>
      <c r="E4" s="157"/>
      <c r="F4" s="4"/>
      <c r="G4" s="5"/>
      <c r="H4" s="4"/>
      <c r="I4" s="6"/>
      <c r="J4" s="6"/>
      <c r="K4" s="4"/>
      <c r="L4" s="7"/>
    </row>
    <row r="5" spans="1:12" x14ac:dyDescent="0.25">
      <c r="A5" s="156" t="s">
        <v>4</v>
      </c>
      <c r="B5" s="156"/>
      <c r="C5" s="156"/>
      <c r="D5" s="156"/>
      <c r="E5" s="156"/>
      <c r="F5" s="1" t="s">
        <v>5</v>
      </c>
      <c r="G5" s="2" t="s">
        <v>30</v>
      </c>
      <c r="H5" s="2"/>
      <c r="I5" s="2"/>
      <c r="J5" s="2"/>
      <c r="K5" s="2"/>
      <c r="L5" s="8" t="s">
        <v>6</v>
      </c>
    </row>
    <row r="6" spans="1:12" ht="15.75" thickBot="1" x14ac:dyDescent="0.3">
      <c r="A6" s="158"/>
      <c r="B6" s="158"/>
      <c r="C6" s="158"/>
      <c r="D6" s="158"/>
      <c r="E6" s="158"/>
      <c r="F6" s="9"/>
      <c r="G6" s="9"/>
      <c r="H6" s="9"/>
      <c r="I6" s="10"/>
      <c r="J6" s="10"/>
      <c r="K6" s="9"/>
      <c r="L6" s="11"/>
    </row>
    <row r="7" spans="1:12" x14ac:dyDescent="0.25">
      <c r="A7" s="12"/>
      <c r="B7" s="13" t="s">
        <v>7</v>
      </c>
      <c r="C7" s="13" t="s">
        <v>8</v>
      </c>
      <c r="D7" s="13" t="s">
        <v>9</v>
      </c>
      <c r="E7" s="13" t="s">
        <v>10</v>
      </c>
      <c r="F7" s="13" t="str">
        <f>IF(G6="Femenino","Jugadora","Jugador")</f>
        <v>Jugador</v>
      </c>
      <c r="G7" s="13" t="s">
        <v>11</v>
      </c>
      <c r="H7" s="13"/>
      <c r="I7" s="13" t="s">
        <v>12</v>
      </c>
      <c r="J7" s="13"/>
      <c r="K7" s="13" t="str">
        <f>IF(G6="Femenino","Campeona","Campeón")</f>
        <v>Campeón</v>
      </c>
      <c r="L7" s="13"/>
    </row>
    <row r="8" spans="1:12" x14ac:dyDescent="0.25">
      <c r="A8" s="14"/>
      <c r="B8" s="15"/>
      <c r="C8" s="16"/>
      <c r="D8" s="16"/>
      <c r="E8" s="16"/>
      <c r="F8" s="17"/>
      <c r="G8" s="16"/>
      <c r="H8" s="16"/>
      <c r="I8" s="16"/>
      <c r="J8" s="16"/>
      <c r="K8" s="16"/>
      <c r="L8" s="16"/>
    </row>
    <row r="9" spans="1:12" x14ac:dyDescent="0.25">
      <c r="A9" s="18">
        <v>1</v>
      </c>
      <c r="B9" s="19"/>
      <c r="C9" s="20"/>
      <c r="D9" s="20"/>
      <c r="E9" s="21"/>
      <c r="F9" s="34" t="s">
        <v>14</v>
      </c>
      <c r="G9" s="23"/>
      <c r="H9" s="23"/>
      <c r="I9" s="23"/>
      <c r="J9" s="23"/>
      <c r="K9" s="23"/>
      <c r="L9" s="24"/>
    </row>
    <row r="10" spans="1:12" x14ac:dyDescent="0.25">
      <c r="A10" s="25"/>
      <c r="B10" s="26"/>
      <c r="C10" s="27"/>
      <c r="D10" s="27"/>
      <c r="E10" s="28"/>
      <c r="F10" s="29"/>
      <c r="G10" s="23"/>
      <c r="H10" s="30">
        <f>IF(G10=N9,B9,B11)</f>
        <v>0</v>
      </c>
      <c r="I10" s="28"/>
      <c r="J10" s="28"/>
      <c r="K10" s="28"/>
      <c r="L10" s="28"/>
    </row>
    <row r="11" spans="1:12" x14ac:dyDescent="0.25">
      <c r="A11" s="25">
        <v>2</v>
      </c>
      <c r="B11" s="31"/>
      <c r="C11" s="32"/>
      <c r="D11" s="32"/>
      <c r="E11" s="33"/>
      <c r="F11" s="34" t="s">
        <v>13</v>
      </c>
      <c r="G11" s="35"/>
      <c r="H11" s="30"/>
      <c r="I11" s="28"/>
      <c r="J11" s="28"/>
      <c r="K11" s="28"/>
      <c r="L11" s="28"/>
    </row>
    <row r="12" spans="1:12" x14ac:dyDescent="0.25">
      <c r="A12" s="25"/>
      <c r="B12" s="26"/>
      <c r="C12" s="27"/>
      <c r="D12" s="27"/>
      <c r="E12" s="36"/>
      <c r="F12" s="37"/>
      <c r="G12" s="38"/>
      <c r="H12" s="30"/>
      <c r="I12" s="23"/>
      <c r="J12" s="30">
        <f>IF(I12=G10,H10,H14)</f>
        <v>0</v>
      </c>
      <c r="K12" s="28"/>
      <c r="L12" s="28"/>
    </row>
    <row r="13" spans="1:12" x14ac:dyDescent="0.25">
      <c r="A13" s="18">
        <v>3</v>
      </c>
      <c r="B13" s="31"/>
      <c r="C13" s="32"/>
      <c r="D13" s="32"/>
      <c r="E13" s="33"/>
      <c r="F13" s="39" t="s">
        <v>88</v>
      </c>
      <c r="G13" s="40">
        <f>G10</f>
        <v>0</v>
      </c>
      <c r="H13" s="30"/>
      <c r="I13" s="35"/>
      <c r="J13" s="30"/>
      <c r="K13" s="28"/>
      <c r="L13" s="28"/>
    </row>
    <row r="14" spans="1:12" x14ac:dyDescent="0.25">
      <c r="A14" s="25"/>
      <c r="B14" s="26"/>
      <c r="C14" s="27"/>
      <c r="D14" s="27"/>
      <c r="E14" s="36"/>
      <c r="F14" s="29"/>
      <c r="G14" s="41"/>
      <c r="H14" s="30">
        <f>IF(G14=N13,B13,B15)</f>
        <v>0</v>
      </c>
      <c r="I14" s="38"/>
      <c r="J14" s="30"/>
      <c r="K14" s="28"/>
      <c r="L14" s="28"/>
    </row>
    <row r="15" spans="1:12" x14ac:dyDescent="0.25">
      <c r="A15" s="25">
        <v>4</v>
      </c>
      <c r="B15" s="31"/>
      <c r="C15" s="32"/>
      <c r="D15" s="32"/>
      <c r="E15" s="33"/>
      <c r="F15" s="34" t="s">
        <v>89</v>
      </c>
      <c r="G15" s="28"/>
      <c r="H15" s="30"/>
      <c r="I15" s="38"/>
      <c r="J15" s="30"/>
      <c r="K15" s="28"/>
      <c r="L15" s="28"/>
    </row>
    <row r="16" spans="1:12" x14ac:dyDescent="0.25">
      <c r="A16" s="25"/>
      <c r="B16" s="26"/>
      <c r="C16" s="27"/>
      <c r="D16" s="27"/>
      <c r="E16" s="28"/>
      <c r="F16" s="37"/>
      <c r="G16" s="28"/>
      <c r="H16" s="30"/>
      <c r="I16" s="38"/>
      <c r="J16" s="30"/>
      <c r="K16" s="23"/>
      <c r="L16" s="30"/>
    </row>
    <row r="17" spans="1:12" x14ac:dyDescent="0.25">
      <c r="A17" s="25">
        <v>5</v>
      </c>
      <c r="B17" s="31"/>
      <c r="C17" s="32"/>
      <c r="D17" s="32"/>
      <c r="E17" s="33"/>
      <c r="F17" s="34" t="s">
        <v>16</v>
      </c>
      <c r="G17" s="28"/>
      <c r="H17" s="30"/>
      <c r="I17" s="38"/>
      <c r="J17" s="30"/>
      <c r="K17" s="42"/>
      <c r="L17" s="28"/>
    </row>
    <row r="18" spans="1:12" x14ac:dyDescent="0.25">
      <c r="A18" s="25"/>
      <c r="B18" s="26"/>
      <c r="C18" s="27"/>
      <c r="D18" s="27"/>
      <c r="E18" s="28"/>
      <c r="F18" s="29"/>
      <c r="G18" s="23"/>
      <c r="H18" s="30">
        <f>IF(G18=N17,B17,B19)</f>
        <v>0</v>
      </c>
      <c r="I18" s="38"/>
      <c r="J18" s="30"/>
      <c r="K18" s="28"/>
      <c r="L18" s="28"/>
    </row>
    <row r="19" spans="1:12" x14ac:dyDescent="0.25">
      <c r="A19" s="18">
        <v>6</v>
      </c>
      <c r="B19" s="31"/>
      <c r="C19" s="32"/>
      <c r="D19" s="32"/>
      <c r="E19" s="33"/>
      <c r="F19" s="34" t="s">
        <v>90</v>
      </c>
      <c r="G19" s="35"/>
      <c r="H19" s="30"/>
      <c r="I19" s="40">
        <f>I12</f>
        <v>0</v>
      </c>
      <c r="J19" s="30"/>
      <c r="K19" s="28"/>
      <c r="L19" s="28"/>
    </row>
    <row r="20" spans="1:12" x14ac:dyDescent="0.25">
      <c r="A20" s="25"/>
      <c r="B20" s="26"/>
      <c r="C20" s="27"/>
      <c r="D20" s="27"/>
      <c r="E20" s="36"/>
      <c r="F20" s="37"/>
      <c r="G20" s="38"/>
      <c r="H20" s="30"/>
      <c r="I20" s="41"/>
      <c r="J20" s="30">
        <f>IF(I20=G18,H18,H22)</f>
        <v>0</v>
      </c>
      <c r="K20" s="28"/>
      <c r="L20" s="28"/>
    </row>
    <row r="21" spans="1:12" x14ac:dyDescent="0.25">
      <c r="A21" s="25">
        <v>7</v>
      </c>
      <c r="B21" s="31"/>
      <c r="C21" s="32"/>
      <c r="D21" s="32"/>
      <c r="E21" s="33"/>
      <c r="F21" s="39" t="s">
        <v>13</v>
      </c>
      <c r="G21" s="40">
        <f>G18</f>
        <v>0</v>
      </c>
      <c r="H21" s="30"/>
      <c r="I21" s="28"/>
      <c r="J21" s="28"/>
      <c r="K21" s="28"/>
      <c r="L21" s="28"/>
    </row>
    <row r="22" spans="1:12" x14ac:dyDescent="0.25">
      <c r="A22" s="25"/>
      <c r="B22" s="26"/>
      <c r="C22" s="27"/>
      <c r="D22" s="27"/>
      <c r="E22" s="36"/>
      <c r="F22" s="29"/>
      <c r="G22" s="41"/>
      <c r="H22" s="30">
        <f>IF(G22=N21,B21,B23)</f>
        <v>0</v>
      </c>
      <c r="I22" s="28"/>
      <c r="J22" s="28"/>
      <c r="K22" s="28"/>
      <c r="L22" s="28"/>
    </row>
    <row r="23" spans="1:12" x14ac:dyDescent="0.25">
      <c r="A23" s="18">
        <v>8</v>
      </c>
      <c r="B23" s="31"/>
      <c r="C23" s="32"/>
      <c r="D23" s="32"/>
      <c r="E23" s="43"/>
      <c r="F23" s="34" t="s">
        <v>15</v>
      </c>
      <c r="G23" s="28"/>
      <c r="H23" s="28"/>
      <c r="I23" s="28"/>
      <c r="J23" s="28"/>
      <c r="K23" s="28"/>
      <c r="L23" s="28"/>
    </row>
    <row r="24" spans="1:12" ht="15.75" thickBot="1" x14ac:dyDescent="0.3">
      <c r="A24" s="146" t="s">
        <v>17</v>
      </c>
      <c r="B24" s="146"/>
      <c r="C24" s="28"/>
      <c r="D24" s="28"/>
      <c r="E24" s="36"/>
      <c r="F24" s="23"/>
      <c r="G24" s="28"/>
      <c r="H24" s="28"/>
      <c r="I24" s="28"/>
      <c r="J24" s="28"/>
      <c r="K24" s="44"/>
      <c r="L24" s="45"/>
    </row>
    <row r="25" spans="1:12" x14ac:dyDescent="0.25">
      <c r="A25" s="127" t="s">
        <v>18</v>
      </c>
      <c r="B25" s="128"/>
      <c r="C25" s="128"/>
      <c r="D25" s="129"/>
      <c r="E25" s="46" t="s">
        <v>19</v>
      </c>
      <c r="F25" s="47" t="s">
        <v>20</v>
      </c>
      <c r="G25" s="147" t="s">
        <v>21</v>
      </c>
      <c r="H25" s="148"/>
      <c r="I25" s="149"/>
      <c r="J25" s="48"/>
      <c r="K25" s="148" t="s">
        <v>22</v>
      </c>
      <c r="L25" s="150"/>
    </row>
    <row r="26" spans="1:12" ht="15.75" thickBot="1" x14ac:dyDescent="0.3">
      <c r="A26" s="151"/>
      <c r="B26" s="152"/>
      <c r="C26" s="152"/>
      <c r="D26" s="153"/>
      <c r="E26" s="49">
        <v>1</v>
      </c>
      <c r="F26" s="50" t="str">
        <f>F9</f>
        <v>Daniela Zapico Lopez</v>
      </c>
      <c r="G26" s="130"/>
      <c r="H26" s="131"/>
      <c r="I26" s="132"/>
      <c r="J26" s="51"/>
      <c r="K26" s="131"/>
      <c r="L26" s="133"/>
    </row>
    <row r="27" spans="1:12" x14ac:dyDescent="0.25">
      <c r="A27" s="140" t="s">
        <v>23</v>
      </c>
      <c r="B27" s="141"/>
      <c r="C27" s="141"/>
      <c r="D27" s="142"/>
      <c r="E27" s="52">
        <v>2</v>
      </c>
      <c r="F27" s="53" t="str">
        <f>F23</f>
        <v>Lara Meana Rimada</v>
      </c>
      <c r="G27" s="130"/>
      <c r="H27" s="131"/>
      <c r="I27" s="132"/>
      <c r="J27" s="51"/>
      <c r="K27" s="131"/>
      <c r="L27" s="133"/>
    </row>
    <row r="28" spans="1:12" ht="15.75" thickBot="1" x14ac:dyDescent="0.3">
      <c r="A28" s="143"/>
      <c r="B28" s="144"/>
      <c r="C28" s="144"/>
      <c r="D28" s="145"/>
      <c r="E28" s="52">
        <v>3</v>
      </c>
      <c r="F28" s="53" t="str">
        <f>IF($E$13=3,$F$13,IF($E$19=3,$F$19,""))</f>
        <v/>
      </c>
      <c r="G28" s="130"/>
      <c r="H28" s="131"/>
      <c r="I28" s="132"/>
      <c r="J28" s="51"/>
      <c r="K28" s="131"/>
      <c r="L28" s="133"/>
    </row>
    <row r="29" spans="1:12" x14ac:dyDescent="0.25">
      <c r="A29" s="127" t="s">
        <v>24</v>
      </c>
      <c r="B29" s="128"/>
      <c r="C29" s="128"/>
      <c r="D29" s="129"/>
      <c r="E29" s="52">
        <v>4</v>
      </c>
      <c r="F29" s="53" t="str">
        <f>IF($E$13=4,$F$13,IF($E$19=4,$F$19,""))</f>
        <v/>
      </c>
      <c r="G29" s="130"/>
      <c r="H29" s="131"/>
      <c r="I29" s="132"/>
      <c r="J29" s="51"/>
      <c r="K29" s="131"/>
      <c r="L29" s="133"/>
    </row>
    <row r="30" spans="1:12" ht="15.75" thickBot="1" x14ac:dyDescent="0.3">
      <c r="A30" s="137"/>
      <c r="B30" s="138"/>
      <c r="C30" s="138"/>
      <c r="D30" s="139"/>
      <c r="E30" s="54"/>
      <c r="F30" s="55"/>
      <c r="G30" s="130"/>
      <c r="H30" s="131"/>
      <c r="I30" s="132"/>
      <c r="J30" s="51"/>
      <c r="K30" s="131"/>
      <c r="L30" s="133"/>
    </row>
    <row r="31" spans="1:12" x14ac:dyDescent="0.25">
      <c r="A31" s="127" t="s">
        <v>25</v>
      </c>
      <c r="B31" s="128"/>
      <c r="C31" s="128"/>
      <c r="D31" s="129"/>
      <c r="E31" s="54"/>
      <c r="F31" s="55"/>
      <c r="G31" s="130"/>
      <c r="H31" s="131"/>
      <c r="I31" s="132"/>
      <c r="J31" s="51"/>
      <c r="K31" s="131"/>
      <c r="L31" s="133"/>
    </row>
    <row r="32" spans="1:12" x14ac:dyDescent="0.25">
      <c r="A32" s="134">
        <f>L6</f>
        <v>0</v>
      </c>
      <c r="B32" s="135"/>
      <c r="C32" s="135"/>
      <c r="D32" s="136"/>
      <c r="E32" s="54"/>
      <c r="F32" s="55"/>
      <c r="G32" s="130"/>
      <c r="H32" s="131"/>
      <c r="I32" s="132"/>
      <c r="J32" s="51"/>
      <c r="K32" s="131"/>
      <c r="L32" s="133"/>
    </row>
    <row r="33" spans="1:12" ht="15.75" thickBot="1" x14ac:dyDescent="0.3">
      <c r="A33" s="118"/>
      <c r="B33" s="119"/>
      <c r="C33" s="119"/>
      <c r="D33" s="120"/>
      <c r="E33" s="56"/>
      <c r="F33" s="57"/>
      <c r="G33" s="121"/>
      <c r="H33" s="122"/>
      <c r="I33" s="123"/>
      <c r="J33" s="58"/>
      <c r="K33" s="122"/>
      <c r="L33" s="124"/>
    </row>
    <row r="34" spans="1:12" x14ac:dyDescent="0.25">
      <c r="A34" s="59"/>
      <c r="B34" s="60" t="s">
        <v>26</v>
      </c>
      <c r="C34" s="59"/>
      <c r="D34" s="59"/>
      <c r="E34" s="59"/>
      <c r="F34" s="61"/>
      <c r="G34" s="61"/>
      <c r="H34" s="61"/>
      <c r="I34" s="62"/>
      <c r="J34" s="62"/>
      <c r="K34" s="125" t="s">
        <v>27</v>
      </c>
      <c r="L34" s="125"/>
    </row>
    <row r="35" spans="1:12" x14ac:dyDescent="0.25">
      <c r="A35" s="59"/>
      <c r="B35" s="59"/>
      <c r="C35" s="59"/>
      <c r="D35" s="59"/>
      <c r="E35" s="59"/>
      <c r="F35" s="63" t="s">
        <v>28</v>
      </c>
      <c r="G35" s="126" t="s">
        <v>29</v>
      </c>
      <c r="H35" s="126"/>
      <c r="I35" s="126"/>
      <c r="J35" s="63"/>
      <c r="K35" s="61"/>
      <c r="L35" s="62"/>
    </row>
    <row r="36" spans="1:12" x14ac:dyDescent="0.25">
      <c r="A36" s="64"/>
      <c r="B36" s="64"/>
      <c r="C36" s="64"/>
      <c r="D36" s="64"/>
      <c r="E36" s="64"/>
      <c r="F36" s="64"/>
      <c r="G36" s="64"/>
      <c r="H36" s="64"/>
      <c r="I36" s="64"/>
      <c r="J36" s="64"/>
      <c r="K36" s="64"/>
      <c r="L36" s="64"/>
    </row>
    <row r="37" spans="1:12" x14ac:dyDescent="0.25">
      <c r="A37" s="64"/>
      <c r="B37" s="64"/>
      <c r="C37" s="64"/>
      <c r="D37" s="64"/>
      <c r="E37" s="64"/>
      <c r="F37" s="64"/>
      <c r="G37" s="64"/>
      <c r="H37" s="64"/>
      <c r="I37" s="64"/>
      <c r="J37" s="64"/>
      <c r="K37" s="64"/>
      <c r="L37" s="64"/>
    </row>
    <row r="38" spans="1:12" x14ac:dyDescent="0.25">
      <c r="A38" s="64"/>
      <c r="B38" s="64"/>
      <c r="C38" s="64"/>
      <c r="D38" s="64"/>
      <c r="E38" s="64"/>
      <c r="F38" s="64"/>
      <c r="G38" s="64"/>
      <c r="H38" s="64"/>
      <c r="I38" s="64"/>
      <c r="J38" s="64"/>
      <c r="K38" s="64"/>
      <c r="L38" s="64"/>
    </row>
    <row r="39" spans="1:12" x14ac:dyDescent="0.25">
      <c r="A39" s="64"/>
      <c r="B39" s="64"/>
      <c r="C39" s="64"/>
      <c r="D39" s="64"/>
      <c r="E39" s="64"/>
      <c r="F39" s="64"/>
      <c r="G39" s="64"/>
      <c r="H39" s="64"/>
      <c r="I39" s="64"/>
      <c r="J39" s="64"/>
      <c r="K39" s="64"/>
      <c r="L39" s="64"/>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B9:D9 B11:D11 F11 F13 B13:D13 B15:D15 F15 B17:D17 B19:D19 F19 F21 B21:D21 B23:D23 F23 F9 F17">
    <cfRule type="expression" dxfId="17" priority="1" stopIfTrue="1">
      <formula>AND($E9&lt;=$L$9,$M9&gt;0,$E9&gt;0,$D9&lt;&gt;"LL",$D9&lt;&gt;"Alt")</formula>
    </cfRule>
  </conditionalFormatting>
  <conditionalFormatting sqref="E9 E11 E13 E15 E17 E19 E21 E23">
    <cfRule type="expression" dxfId="16" priority="2" stopIfTrue="1">
      <formula>AND($E9&lt;=$L$9,$M9&gt;0,$D9&lt;&gt;"LL")</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ACFF7-A43C-4AAE-9C5E-BBAE411D19A4}">
  <dimension ref="A1:M87"/>
  <sheetViews>
    <sheetView workbookViewId="0">
      <selection activeCell="F72" sqref="F72"/>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x14ac:dyDescent="0.25">
      <c r="A1" s="154"/>
      <c r="B1" s="154"/>
      <c r="C1" s="154"/>
      <c r="D1" s="154"/>
      <c r="E1" s="154"/>
      <c r="F1" s="154"/>
      <c r="G1" s="154"/>
      <c r="H1" s="154"/>
      <c r="I1" s="154"/>
      <c r="J1" s="154"/>
      <c r="K1" s="154"/>
      <c r="L1" s="154"/>
      <c r="M1" s="154"/>
    </row>
    <row r="2" spans="1:13" x14ac:dyDescent="0.25">
      <c r="A2" s="155" t="s">
        <v>70</v>
      </c>
      <c r="B2" s="155"/>
      <c r="C2" s="155"/>
      <c r="D2" s="155"/>
      <c r="E2" s="155"/>
      <c r="F2" s="155"/>
      <c r="G2" s="155"/>
      <c r="H2" s="155"/>
      <c r="I2" s="155"/>
      <c r="J2" s="155"/>
      <c r="K2" s="155"/>
      <c r="L2" s="155"/>
      <c r="M2" s="155"/>
    </row>
    <row r="3" spans="1:13" x14ac:dyDescent="0.25">
      <c r="A3" s="156" t="s">
        <v>0</v>
      </c>
      <c r="B3" s="156"/>
      <c r="C3" s="156"/>
      <c r="D3" s="156"/>
      <c r="E3" s="156"/>
      <c r="F3" s="1" t="s">
        <v>1</v>
      </c>
      <c r="G3" s="1" t="s">
        <v>46</v>
      </c>
      <c r="H3" s="1"/>
      <c r="I3" s="2"/>
      <c r="J3" s="2"/>
      <c r="K3" s="1" t="s">
        <v>3</v>
      </c>
      <c r="L3" s="1"/>
      <c r="M3" s="66"/>
    </row>
    <row r="4" spans="1:13" x14ac:dyDescent="0.25">
      <c r="A4" s="157"/>
      <c r="B4" s="157"/>
      <c r="C4" s="157"/>
      <c r="D4" s="157"/>
      <c r="E4" s="157"/>
      <c r="F4" s="4"/>
      <c r="G4" s="5"/>
      <c r="H4" s="4"/>
      <c r="I4" s="6"/>
      <c r="J4" s="6"/>
      <c r="K4" s="4"/>
      <c r="L4" s="4"/>
      <c r="M4" s="7"/>
    </row>
    <row r="5" spans="1:13" x14ac:dyDescent="0.25">
      <c r="A5" s="156" t="s">
        <v>4</v>
      </c>
      <c r="B5" s="156"/>
      <c r="C5" s="156"/>
      <c r="D5" s="156"/>
      <c r="E5" s="156"/>
      <c r="F5" s="1" t="s">
        <v>5</v>
      </c>
      <c r="G5" s="2" t="s">
        <v>34</v>
      </c>
      <c r="H5" s="2"/>
      <c r="I5" s="2"/>
      <c r="J5" s="2"/>
      <c r="K5" s="8" t="s">
        <v>6</v>
      </c>
      <c r="L5" s="8"/>
      <c r="M5" s="66"/>
    </row>
    <row r="6" spans="1:13" ht="15.75" thickBot="1" x14ac:dyDescent="0.3">
      <c r="A6" s="158"/>
      <c r="B6" s="158"/>
      <c r="C6" s="158"/>
      <c r="D6" s="158"/>
      <c r="E6" s="158"/>
      <c r="F6" s="9"/>
      <c r="G6" s="9"/>
      <c r="H6" s="9"/>
      <c r="I6" s="10"/>
      <c r="J6" s="10"/>
      <c r="K6" s="11"/>
      <c r="L6" s="11"/>
      <c r="M6" s="97"/>
    </row>
    <row r="7" spans="1:13" x14ac:dyDescent="0.25">
      <c r="A7" s="98"/>
      <c r="B7" s="13" t="s">
        <v>7</v>
      </c>
      <c r="C7" s="13" t="s">
        <v>8</v>
      </c>
      <c r="D7" s="13" t="s">
        <v>9</v>
      </c>
      <c r="E7" s="13" t="s">
        <v>10</v>
      </c>
      <c r="F7" s="13" t="str">
        <f>IF(G6="Femenino","Jugadora","Jugador")</f>
        <v>Jugador</v>
      </c>
      <c r="G7" s="99" t="s">
        <v>47</v>
      </c>
      <c r="H7" s="99"/>
      <c r="I7" s="99" t="s">
        <v>35</v>
      </c>
      <c r="J7" s="99"/>
      <c r="K7" s="99" t="s">
        <v>11</v>
      </c>
      <c r="L7" s="99"/>
      <c r="M7" s="99" t="s">
        <v>12</v>
      </c>
    </row>
    <row r="8" spans="1:13" x14ac:dyDescent="0.25">
      <c r="A8" s="100"/>
      <c r="B8" s="101"/>
      <c r="C8" s="16"/>
      <c r="D8" s="16"/>
      <c r="E8" s="101"/>
      <c r="F8" s="102"/>
      <c r="G8" s="101"/>
      <c r="H8" s="101"/>
      <c r="I8" s="101"/>
      <c r="J8" s="101"/>
      <c r="K8" s="101"/>
      <c r="L8" s="101"/>
      <c r="M8" s="101"/>
    </row>
    <row r="9" spans="1:13" x14ac:dyDescent="0.25">
      <c r="A9" s="18">
        <v>1</v>
      </c>
      <c r="B9" s="19" t="str">
        <f>IF($E9="","",VLOOKUP($E9,#REF!,4,FALSE))</f>
        <v/>
      </c>
      <c r="C9" s="20" t="str">
        <f>IF($E9="","",VLOOKUP($E9,#REF!,9,FALSE))</f>
        <v/>
      </c>
      <c r="D9" s="20" t="str">
        <f>IF($E9="","",VLOOKUP($E9,#REF!,11,FALSE))</f>
        <v/>
      </c>
      <c r="E9" s="21"/>
      <c r="F9" s="22" t="s">
        <v>71</v>
      </c>
      <c r="G9" s="103"/>
      <c r="H9" s="103"/>
      <c r="I9" s="103"/>
      <c r="J9" s="103"/>
      <c r="K9" s="103"/>
      <c r="L9" s="103"/>
      <c r="M9" s="24" t="e">
        <f>#REF!</f>
        <v>#REF!</v>
      </c>
    </row>
    <row r="10" spans="1:13" x14ac:dyDescent="0.25">
      <c r="A10" s="25"/>
      <c r="B10" s="104"/>
      <c r="C10" s="27"/>
      <c r="D10" s="27"/>
      <c r="E10" s="36"/>
      <c r="F10" s="29"/>
      <c r="G10" s="23"/>
      <c r="H10" s="105" t="str">
        <f>IF(G10=Q9,B9,B11)</f>
        <v/>
      </c>
      <c r="I10" s="106"/>
      <c r="J10" s="106"/>
      <c r="K10" s="106"/>
      <c r="L10" s="106"/>
      <c r="M10" s="106"/>
    </row>
    <row r="11" spans="1:13" x14ac:dyDescent="0.25">
      <c r="A11" s="25">
        <v>2</v>
      </c>
      <c r="B11" s="19" t="str">
        <f>IF($E11="","",VLOOKUP($E11,#REF!,4,FALSE))</f>
        <v/>
      </c>
      <c r="C11" s="20" t="str">
        <f>IF($E11="","",VLOOKUP($E11,#REF!,9,FALSE))</f>
        <v/>
      </c>
      <c r="D11" s="20" t="str">
        <f>IF($E11="","",VLOOKUP($E11,#REF!,11,FALSE))</f>
        <v/>
      </c>
      <c r="E11" s="21"/>
      <c r="F11" s="79" t="s">
        <v>13</v>
      </c>
      <c r="G11" s="107"/>
      <c r="H11" s="105"/>
      <c r="I11" s="106"/>
      <c r="J11" s="106"/>
      <c r="K11" s="106"/>
      <c r="L11" s="106"/>
      <c r="M11" s="106"/>
    </row>
    <row r="12" spans="1:13" x14ac:dyDescent="0.25">
      <c r="A12" s="25"/>
      <c r="B12" s="104"/>
      <c r="C12" s="27"/>
      <c r="D12" s="27"/>
      <c r="E12" s="36"/>
      <c r="F12" s="37"/>
      <c r="G12" s="108"/>
      <c r="H12" s="105"/>
      <c r="I12" s="23"/>
      <c r="J12" s="105" t="str">
        <f>IF(I12=G10,H10,H14)</f>
        <v/>
      </c>
      <c r="K12" s="106"/>
      <c r="L12" s="106"/>
      <c r="M12" s="106"/>
    </row>
    <row r="13" spans="1:13" x14ac:dyDescent="0.25">
      <c r="A13" s="25">
        <v>3</v>
      </c>
      <c r="B13" s="19" t="str">
        <f>IF($E13="","",VLOOKUP($E13,#REF!,4,FALSE))</f>
        <v/>
      </c>
      <c r="C13" s="20" t="str">
        <f>IF($E13="","",VLOOKUP($E13,#REF!,9,FALSE))</f>
        <v/>
      </c>
      <c r="D13" s="20" t="str">
        <f>IF($E13="","",VLOOKUP($E13,#REF!,11,FALSE))</f>
        <v/>
      </c>
      <c r="E13" s="21"/>
      <c r="F13" s="22" t="s">
        <v>72</v>
      </c>
      <c r="G13" s="109">
        <f>G10</f>
        <v>0</v>
      </c>
      <c r="H13" s="105"/>
      <c r="I13" s="107"/>
      <c r="J13" s="105"/>
      <c r="K13" s="106"/>
      <c r="L13" s="106"/>
      <c r="M13" s="106"/>
    </row>
    <row r="14" spans="1:13" x14ac:dyDescent="0.25">
      <c r="A14" s="25"/>
      <c r="B14" s="104"/>
      <c r="C14" s="27"/>
      <c r="D14" s="27"/>
      <c r="E14" s="36"/>
      <c r="F14" s="29"/>
      <c r="G14" s="41"/>
      <c r="H14" s="105" t="str">
        <f>IF(G14=Q13,B13,B15)</f>
        <v/>
      </c>
      <c r="I14" s="108"/>
      <c r="J14" s="105"/>
      <c r="K14" s="106"/>
      <c r="L14" s="106"/>
      <c r="M14" s="106"/>
    </row>
    <row r="15" spans="1:13" x14ac:dyDescent="0.25">
      <c r="A15" s="25">
        <v>4</v>
      </c>
      <c r="B15" s="19" t="str">
        <f>IF($E15="","",VLOOKUP($E15,#REF!,4,FALSE))</f>
        <v/>
      </c>
      <c r="C15" s="20" t="str">
        <f>IF($E15="","",VLOOKUP($E15,#REF!,9,FALSE))</f>
        <v/>
      </c>
      <c r="D15" s="20" t="str">
        <f>IF($E15="","",VLOOKUP($E15,#REF!,11,FALSE))</f>
        <v/>
      </c>
      <c r="E15" s="21"/>
      <c r="F15" s="79" t="s">
        <v>73</v>
      </c>
      <c r="G15" s="106"/>
      <c r="H15" s="105"/>
      <c r="I15" s="110"/>
      <c r="J15" s="105"/>
      <c r="K15" s="106"/>
      <c r="L15" s="106"/>
      <c r="M15" s="106"/>
    </row>
    <row r="16" spans="1:13" x14ac:dyDescent="0.25">
      <c r="A16" s="25"/>
      <c r="B16" s="104"/>
      <c r="C16" s="27"/>
      <c r="D16" s="27"/>
      <c r="E16" s="36"/>
      <c r="F16" s="37"/>
      <c r="G16" s="106"/>
      <c r="H16" s="105"/>
      <c r="I16" s="108"/>
      <c r="J16" s="105"/>
      <c r="K16" s="23"/>
      <c r="L16" s="105" t="str">
        <f>IF(K16=I12,J12,J20)</f>
        <v/>
      </c>
      <c r="M16" s="106"/>
    </row>
    <row r="17" spans="1:13" x14ac:dyDescent="0.25">
      <c r="A17" s="25">
        <v>5</v>
      </c>
      <c r="B17" s="19" t="str">
        <f>IF($E17="","",VLOOKUP($E17,#REF!,4,FALSE))</f>
        <v/>
      </c>
      <c r="C17" s="20" t="str">
        <f>IF($E17="","",VLOOKUP($E17,#REF!,9,FALSE))</f>
        <v/>
      </c>
      <c r="D17" s="20" t="str">
        <f>IF($E17="","",VLOOKUP($E17,#REF!,11,FALSE))</f>
        <v/>
      </c>
      <c r="E17" s="21"/>
      <c r="F17" s="22" t="s">
        <v>74</v>
      </c>
      <c r="G17" s="106"/>
      <c r="H17" s="105"/>
      <c r="I17" s="110"/>
      <c r="J17" s="105"/>
      <c r="K17" s="107"/>
      <c r="L17" s="105"/>
      <c r="M17" s="106"/>
    </row>
    <row r="18" spans="1:13" x14ac:dyDescent="0.25">
      <c r="A18" s="25"/>
      <c r="B18" s="104"/>
      <c r="C18" s="27"/>
      <c r="D18" s="27"/>
      <c r="E18" s="36"/>
      <c r="F18" s="29"/>
      <c r="G18" s="23"/>
      <c r="H18" s="105" t="str">
        <f>IF(G18=Q17,B17,B19)</f>
        <v/>
      </c>
      <c r="I18" s="110"/>
      <c r="J18" s="105"/>
      <c r="K18" s="110"/>
      <c r="L18" s="105"/>
      <c r="M18" s="106"/>
    </row>
    <row r="19" spans="1:13" x14ac:dyDescent="0.25">
      <c r="A19" s="25">
        <v>6</v>
      </c>
      <c r="B19" s="19" t="str">
        <f>IF($E19="","",VLOOKUP($E19,#REF!,4,FALSE))</f>
        <v/>
      </c>
      <c r="C19" s="20" t="str">
        <f>IF($E19="","",VLOOKUP($E19,#REF!,9,FALSE))</f>
        <v/>
      </c>
      <c r="D19" s="20" t="str">
        <f>IF($E19="","",VLOOKUP($E19,#REF!,11,FALSE))</f>
        <v/>
      </c>
      <c r="E19" s="21"/>
      <c r="F19" s="79" t="s">
        <v>13</v>
      </c>
      <c r="G19" s="107"/>
      <c r="H19" s="105"/>
      <c r="I19" s="109">
        <f>I12</f>
        <v>0</v>
      </c>
      <c r="J19" s="105"/>
      <c r="K19" s="110"/>
      <c r="L19" s="105"/>
      <c r="M19" s="106"/>
    </row>
    <row r="20" spans="1:13" x14ac:dyDescent="0.25">
      <c r="A20" s="25"/>
      <c r="B20" s="104"/>
      <c r="C20" s="27"/>
      <c r="D20" s="27"/>
      <c r="E20" s="36"/>
      <c r="F20" s="37"/>
      <c r="G20" s="108"/>
      <c r="H20" s="105"/>
      <c r="I20" s="41"/>
      <c r="J20" s="105" t="str">
        <f>IF(I20=G18,H18,H22)</f>
        <v/>
      </c>
      <c r="K20" s="110"/>
      <c r="L20" s="105"/>
      <c r="M20" s="106"/>
    </row>
    <row r="21" spans="1:13" x14ac:dyDescent="0.25">
      <c r="A21" s="25">
        <v>7</v>
      </c>
      <c r="B21" s="19" t="str">
        <f>IF($E21="","",VLOOKUP($E21,#REF!,4,FALSE))</f>
        <v/>
      </c>
      <c r="C21" s="20" t="str">
        <f>IF($E21="","",VLOOKUP($E21,#REF!,9,FALSE))</f>
        <v/>
      </c>
      <c r="D21" s="20" t="str">
        <f>IF($E21="","",VLOOKUP($E21,#REF!,11,FALSE))</f>
        <v/>
      </c>
      <c r="E21" s="21"/>
      <c r="F21" s="22" t="s">
        <v>75</v>
      </c>
      <c r="G21" s="109">
        <f>G18</f>
        <v>0</v>
      </c>
      <c r="H21" s="105"/>
      <c r="I21" s="106"/>
      <c r="J21" s="105"/>
      <c r="K21" s="110"/>
      <c r="L21" s="105"/>
      <c r="M21" s="106"/>
    </row>
    <row r="22" spans="1:13" x14ac:dyDescent="0.25">
      <c r="A22" s="25"/>
      <c r="B22" s="104"/>
      <c r="C22" s="27"/>
      <c r="D22" s="27"/>
      <c r="E22" s="36"/>
      <c r="F22" s="29"/>
      <c r="G22" s="41"/>
      <c r="H22" s="105" t="str">
        <f>IF(G22=Q21,B21,B23)</f>
        <v/>
      </c>
      <c r="I22" s="111"/>
      <c r="J22" s="105"/>
      <c r="K22" s="110"/>
      <c r="L22" s="105"/>
      <c r="M22" s="106"/>
    </row>
    <row r="23" spans="1:13" x14ac:dyDescent="0.25">
      <c r="A23" s="25">
        <v>8</v>
      </c>
      <c r="B23" s="19" t="str">
        <f>IF($E23="","",VLOOKUP($E23,#REF!,4,FALSE))</f>
        <v/>
      </c>
      <c r="C23" s="20" t="str">
        <f>IF($E23="","",VLOOKUP($E23,#REF!,9,FALSE))</f>
        <v/>
      </c>
      <c r="D23" s="20" t="str">
        <f>IF($E23="","",VLOOKUP($E23,#REF!,11,FALSE))</f>
        <v/>
      </c>
      <c r="E23" s="21"/>
      <c r="F23" s="79" t="s">
        <v>13</v>
      </c>
      <c r="G23" s="106"/>
      <c r="H23" s="105"/>
      <c r="I23" s="106"/>
      <c r="J23" s="105"/>
      <c r="K23" s="110"/>
      <c r="L23" s="105"/>
      <c r="M23" s="106"/>
    </row>
    <row r="24" spans="1:13" x14ac:dyDescent="0.25">
      <c r="A24" s="25"/>
      <c r="B24" s="104"/>
      <c r="C24" s="27"/>
      <c r="D24" s="27"/>
      <c r="E24" s="28"/>
      <c r="F24" s="37"/>
      <c r="G24" s="106"/>
      <c r="H24" s="105"/>
      <c r="I24" s="106"/>
      <c r="J24" s="105"/>
      <c r="K24" s="108"/>
      <c r="L24" s="105"/>
      <c r="M24" s="23"/>
    </row>
    <row r="25" spans="1:13" x14ac:dyDescent="0.25">
      <c r="A25" s="18">
        <v>9</v>
      </c>
      <c r="B25" s="19" t="str">
        <f>IF($E25="","",VLOOKUP($E25,#REF!,4,FALSE))</f>
        <v/>
      </c>
      <c r="C25" s="20" t="str">
        <f>IF($E25="","",VLOOKUP($E25,#REF!,9,FALSE))</f>
        <v/>
      </c>
      <c r="D25" s="20" t="str">
        <f>IF($E25="","",VLOOKUP($E25,#REF!,11,FALSE))</f>
        <v/>
      </c>
      <c r="E25" s="21"/>
      <c r="F25" s="22" t="s">
        <v>76</v>
      </c>
      <c r="G25" s="106"/>
      <c r="H25" s="105"/>
      <c r="I25" s="106"/>
      <c r="J25" s="105"/>
      <c r="K25" s="110"/>
      <c r="L25" s="105"/>
      <c r="M25" s="112"/>
    </row>
    <row r="26" spans="1:13" x14ac:dyDescent="0.25">
      <c r="A26" s="25"/>
      <c r="B26" s="104"/>
      <c r="C26" s="27"/>
      <c r="D26" s="27"/>
      <c r="E26" s="36"/>
      <c r="F26" s="29"/>
      <c r="G26" s="23"/>
      <c r="H26" s="105" t="str">
        <f>IF(G26=Q25,B25,B27)</f>
        <v/>
      </c>
      <c r="I26" s="106"/>
      <c r="J26" s="105"/>
      <c r="K26" s="110"/>
      <c r="L26" s="105"/>
      <c r="M26" s="110"/>
    </row>
    <row r="27" spans="1:13" x14ac:dyDescent="0.25">
      <c r="A27" s="25">
        <v>10</v>
      </c>
      <c r="B27" s="19" t="str">
        <f>IF($E27="","",VLOOKUP($E27,#REF!,4,FALSE))</f>
        <v/>
      </c>
      <c r="C27" s="20" t="str">
        <f>IF($E27="","",VLOOKUP($E27,#REF!,9,FALSE))</f>
        <v/>
      </c>
      <c r="D27" s="20" t="str">
        <f>IF($E27="","",VLOOKUP($E27,#REF!,11,FALSE))</f>
        <v/>
      </c>
      <c r="E27" s="21"/>
      <c r="F27" s="79" t="s">
        <v>49</v>
      </c>
      <c r="G27" s="107"/>
      <c r="H27" s="105"/>
      <c r="I27" s="106"/>
      <c r="J27" s="105"/>
      <c r="K27" s="110"/>
      <c r="L27" s="105"/>
      <c r="M27" s="110"/>
    </row>
    <row r="28" spans="1:13" x14ac:dyDescent="0.25">
      <c r="A28" s="25"/>
      <c r="B28" s="104"/>
      <c r="C28" s="27"/>
      <c r="D28" s="27"/>
      <c r="E28" s="36"/>
      <c r="F28" s="37"/>
      <c r="G28" s="108"/>
      <c r="H28" s="105"/>
      <c r="I28" s="23"/>
      <c r="J28" s="105" t="str">
        <f>IF(I28=G26,H26,H30)</f>
        <v/>
      </c>
      <c r="K28" s="110"/>
      <c r="L28" s="105"/>
      <c r="M28" s="110"/>
    </row>
    <row r="29" spans="1:13" x14ac:dyDescent="0.25">
      <c r="A29" s="25">
        <v>11</v>
      </c>
      <c r="B29" s="19" t="str">
        <f>IF($E29="","",VLOOKUP($E29,#REF!,4,FALSE))</f>
        <v/>
      </c>
      <c r="C29" s="20" t="str">
        <f>IF($E29="","",VLOOKUP($E29,#REF!,9,FALSE))</f>
        <v/>
      </c>
      <c r="D29" s="20" t="str">
        <f>IF($E29="","",VLOOKUP($E29,#REF!,11,FALSE))</f>
        <v/>
      </c>
      <c r="E29" s="21"/>
      <c r="F29" s="22" t="s">
        <v>53</v>
      </c>
      <c r="G29" s="109">
        <f>G26</f>
        <v>0</v>
      </c>
      <c r="H29" s="105"/>
      <c r="I29" s="107"/>
      <c r="J29" s="105"/>
      <c r="K29" s="110"/>
      <c r="L29" s="105"/>
      <c r="M29" s="110"/>
    </row>
    <row r="30" spans="1:13" x14ac:dyDescent="0.25">
      <c r="A30" s="25"/>
      <c r="B30" s="104"/>
      <c r="C30" s="27"/>
      <c r="D30" s="27"/>
      <c r="E30" s="36"/>
      <c r="F30" s="29"/>
      <c r="G30" s="41"/>
      <c r="H30" s="105" t="str">
        <f>IF(G30=Q29,B29,B31)</f>
        <v/>
      </c>
      <c r="I30" s="108"/>
      <c r="J30" s="105"/>
      <c r="K30" s="110"/>
      <c r="L30" s="105"/>
      <c r="M30" s="110"/>
    </row>
    <row r="31" spans="1:13" x14ac:dyDescent="0.25">
      <c r="A31" s="25">
        <v>12</v>
      </c>
      <c r="B31" s="19" t="str">
        <f>IF($E31="","",VLOOKUP($E31,#REF!,4,FALSE))</f>
        <v/>
      </c>
      <c r="C31" s="20" t="str">
        <f>IF($E31="","",VLOOKUP($E31,#REF!,9,FALSE))</f>
        <v/>
      </c>
      <c r="D31" s="20" t="str">
        <f>IF($E31="","",VLOOKUP($E31,#REF!,11,FALSE))</f>
        <v/>
      </c>
      <c r="E31" s="21"/>
      <c r="F31" s="79" t="s">
        <v>77</v>
      </c>
      <c r="G31" s="106"/>
      <c r="H31" s="105"/>
      <c r="I31" s="110"/>
      <c r="J31" s="105"/>
      <c r="K31" s="109">
        <f>K16</f>
        <v>0</v>
      </c>
      <c r="L31" s="105"/>
      <c r="M31" s="110"/>
    </row>
    <row r="32" spans="1:13" x14ac:dyDescent="0.25">
      <c r="A32" s="25"/>
      <c r="B32" s="104"/>
      <c r="C32" s="27"/>
      <c r="D32" s="27"/>
      <c r="E32" s="36"/>
      <c r="F32" s="37"/>
      <c r="G32" s="106"/>
      <c r="H32" s="105"/>
      <c r="I32" s="108"/>
      <c r="J32" s="105"/>
      <c r="K32" s="41"/>
      <c r="L32" s="105" t="str">
        <f>IF(K32=I28,J28,J36)</f>
        <v/>
      </c>
      <c r="M32" s="110"/>
    </row>
    <row r="33" spans="1:13" x14ac:dyDescent="0.25">
      <c r="A33" s="25">
        <v>13</v>
      </c>
      <c r="B33" s="19" t="str">
        <f>IF($E33="","",VLOOKUP($E33,#REF!,4,FALSE))</f>
        <v/>
      </c>
      <c r="C33" s="20" t="str">
        <f>IF($E33="","",VLOOKUP($E33,#REF!,9,FALSE))</f>
        <v/>
      </c>
      <c r="D33" s="20" t="str">
        <f>IF($E33="","",VLOOKUP($E33,#REF!,11,FALSE))</f>
        <v/>
      </c>
      <c r="E33" s="21"/>
      <c r="F33" s="22" t="s">
        <v>78</v>
      </c>
      <c r="G33" s="106"/>
      <c r="H33" s="105"/>
      <c r="I33" s="110"/>
      <c r="J33" s="105"/>
      <c r="K33" s="106"/>
      <c r="L33" s="105"/>
      <c r="M33" s="110"/>
    </row>
    <row r="34" spans="1:13" x14ac:dyDescent="0.25">
      <c r="A34" s="25"/>
      <c r="B34" s="104"/>
      <c r="C34" s="27"/>
      <c r="D34" s="27"/>
      <c r="E34" s="36"/>
      <c r="F34" s="29"/>
      <c r="G34" s="23"/>
      <c r="H34" s="105" t="str">
        <f>IF(G34=Q33,B33,B35)</f>
        <v/>
      </c>
      <c r="I34" s="110"/>
      <c r="J34" s="105"/>
      <c r="K34" s="106"/>
      <c r="L34" s="105"/>
      <c r="M34" s="110"/>
    </row>
    <row r="35" spans="1:13" x14ac:dyDescent="0.25">
      <c r="A35" s="25">
        <v>14</v>
      </c>
      <c r="B35" s="19" t="str">
        <f>IF($E35="","",VLOOKUP($E35,#REF!,4,FALSE))</f>
        <v/>
      </c>
      <c r="C35" s="20" t="str">
        <f>IF($E35="","",VLOOKUP($E35,#REF!,9,FALSE))</f>
        <v/>
      </c>
      <c r="D35" s="20" t="str">
        <f>IF($E35="","",VLOOKUP($E35,#REF!,11,FALSE))</f>
        <v/>
      </c>
      <c r="E35" s="21"/>
      <c r="F35" s="79" t="s">
        <v>13</v>
      </c>
      <c r="G35" s="107"/>
      <c r="H35" s="105"/>
      <c r="I35" s="109">
        <f>I28</f>
        <v>0</v>
      </c>
      <c r="J35" s="105"/>
      <c r="K35" s="106"/>
      <c r="L35" s="105"/>
      <c r="M35" s="110"/>
    </row>
    <row r="36" spans="1:13" x14ac:dyDescent="0.25">
      <c r="A36" s="25"/>
      <c r="B36" s="104"/>
      <c r="C36" s="27"/>
      <c r="D36" s="27"/>
      <c r="E36" s="36"/>
      <c r="F36" s="37"/>
      <c r="G36" s="108"/>
      <c r="H36" s="105"/>
      <c r="I36" s="41"/>
      <c r="J36" s="105" t="str">
        <f>IF(I36=G34,H34,H38)</f>
        <v/>
      </c>
      <c r="K36" s="106"/>
      <c r="L36" s="105"/>
      <c r="M36" s="110"/>
    </row>
    <row r="37" spans="1:13" x14ac:dyDescent="0.25">
      <c r="A37" s="25">
        <v>15</v>
      </c>
      <c r="B37" s="19" t="str">
        <f>IF($E37="","",VLOOKUP($E37,#REF!,4,FALSE))</f>
        <v/>
      </c>
      <c r="C37" s="20" t="str">
        <f>IF($E37="","",VLOOKUP($E37,#REF!,9,FALSE))</f>
        <v/>
      </c>
      <c r="D37" s="20" t="str">
        <f>IF($E37="","",VLOOKUP($E37,#REF!,11,FALSE))</f>
        <v/>
      </c>
      <c r="E37" s="21"/>
      <c r="F37" s="22" t="s">
        <v>79</v>
      </c>
      <c r="G37" s="109">
        <f>G34</f>
        <v>0</v>
      </c>
      <c r="H37" s="105"/>
      <c r="I37" s="106"/>
      <c r="J37" s="105"/>
      <c r="K37" s="106"/>
      <c r="L37" s="105"/>
      <c r="M37" s="110"/>
    </row>
    <row r="38" spans="1:13" x14ac:dyDescent="0.25">
      <c r="A38" s="25"/>
      <c r="B38" s="104"/>
      <c r="C38" s="27"/>
      <c r="D38" s="27"/>
      <c r="E38" s="36"/>
      <c r="F38" s="29"/>
      <c r="G38" s="41"/>
      <c r="H38" s="105" t="str">
        <f>IF(G38=Q37,B37,B39)</f>
        <v/>
      </c>
      <c r="I38" s="111"/>
      <c r="J38" s="105"/>
      <c r="K38" s="106"/>
      <c r="L38" s="105"/>
      <c r="M38" s="110"/>
    </row>
    <row r="39" spans="1:13" x14ac:dyDescent="0.25">
      <c r="A39" s="25">
        <v>16</v>
      </c>
      <c r="B39" s="19" t="str">
        <f>IF($E39="","",VLOOKUP($E39,#REF!,4,FALSE))</f>
        <v/>
      </c>
      <c r="C39" s="20" t="str">
        <f>IF($E39="","",VLOOKUP($E39,#REF!,9,FALSE))</f>
        <v/>
      </c>
      <c r="D39" s="20" t="str">
        <f>IF($E39="","",VLOOKUP($E39,#REF!,11,FALSE))</f>
        <v/>
      </c>
      <c r="E39" s="21"/>
      <c r="F39" s="79" t="s">
        <v>13</v>
      </c>
      <c r="G39" s="106"/>
      <c r="H39" s="105"/>
      <c r="I39" s="106"/>
      <c r="J39" s="105"/>
      <c r="K39" s="113"/>
      <c r="L39" s="105"/>
      <c r="M39" s="110"/>
    </row>
    <row r="40" spans="1:13" x14ac:dyDescent="0.25">
      <c r="A40" s="25"/>
      <c r="B40" s="104"/>
      <c r="C40" s="27"/>
      <c r="D40" s="27"/>
      <c r="E40" s="28"/>
      <c r="F40" s="37"/>
      <c r="G40" s="106"/>
      <c r="H40" s="105"/>
      <c r="I40" s="106"/>
      <c r="J40" s="105"/>
      <c r="K40" s="114" t="str">
        <f>IF(G6="Femenino","Campeona :","Campeón :")</f>
        <v>Campeón :</v>
      </c>
      <c r="L40" s="115"/>
      <c r="M40" s="116"/>
    </row>
    <row r="41" spans="1:13" x14ac:dyDescent="0.25">
      <c r="A41" s="25">
        <v>17</v>
      </c>
      <c r="B41" s="19" t="str">
        <f>IF($E41="","",VLOOKUP($E41,#REF!,4,FALSE))</f>
        <v/>
      </c>
      <c r="C41" s="20" t="str">
        <f>IF($E41="","",VLOOKUP($E41,#REF!,9,FALSE))</f>
        <v/>
      </c>
      <c r="D41" s="20" t="str">
        <f>IF($E41="","",VLOOKUP($E41,#REF!,11,FALSE))</f>
        <v/>
      </c>
      <c r="E41" s="21"/>
      <c r="F41" s="22" t="s">
        <v>51</v>
      </c>
      <c r="G41" s="106"/>
      <c r="H41" s="105"/>
      <c r="I41" s="106"/>
      <c r="J41" s="105"/>
      <c r="K41" s="106"/>
      <c r="L41" s="105"/>
      <c r="M41" s="110"/>
    </row>
    <row r="42" spans="1:13" x14ac:dyDescent="0.25">
      <c r="A42" s="25"/>
      <c r="B42" s="104"/>
      <c r="C42" s="27"/>
      <c r="D42" s="27"/>
      <c r="E42" s="36"/>
      <c r="F42" s="29"/>
      <c r="G42" s="23"/>
      <c r="H42" s="105" t="str">
        <f>IF(G42=Q41,B41,B43)</f>
        <v/>
      </c>
      <c r="I42" s="106"/>
      <c r="J42" s="105"/>
      <c r="K42" s="106"/>
      <c r="L42" s="105"/>
      <c r="M42" s="108"/>
    </row>
    <row r="43" spans="1:13" x14ac:dyDescent="0.25">
      <c r="A43" s="25">
        <v>18</v>
      </c>
      <c r="B43" s="19" t="str">
        <f>IF($E43="","",VLOOKUP($E43,#REF!,4,FALSE))</f>
        <v/>
      </c>
      <c r="C43" s="20" t="str">
        <f>IF($E43="","",VLOOKUP($E43,#REF!,9,FALSE))</f>
        <v/>
      </c>
      <c r="D43" s="20" t="str">
        <f>IF($E43="","",VLOOKUP($E43,#REF!,11,FALSE))</f>
        <v/>
      </c>
      <c r="E43" s="21"/>
      <c r="F43" s="79" t="s">
        <v>80</v>
      </c>
      <c r="G43" s="107"/>
      <c r="H43" s="105"/>
      <c r="I43" s="106"/>
      <c r="J43" s="105"/>
      <c r="K43" s="106"/>
      <c r="L43" s="105"/>
      <c r="M43" s="110"/>
    </row>
    <row r="44" spans="1:13" x14ac:dyDescent="0.25">
      <c r="A44" s="25"/>
      <c r="B44" s="104"/>
      <c r="C44" s="27"/>
      <c r="D44" s="27"/>
      <c r="E44" s="36"/>
      <c r="F44" s="37"/>
      <c r="G44" s="108"/>
      <c r="H44" s="105"/>
      <c r="I44" s="23"/>
      <c r="J44" s="105" t="str">
        <f>IF(I44=G42,H42,H46)</f>
        <v/>
      </c>
      <c r="K44" s="106"/>
      <c r="L44" s="105"/>
      <c r="M44" s="110"/>
    </row>
    <row r="45" spans="1:13" x14ac:dyDescent="0.25">
      <c r="A45" s="25">
        <v>19</v>
      </c>
      <c r="B45" s="19" t="str">
        <f>IF($E45="","",VLOOKUP($E45,#REF!,4,FALSE))</f>
        <v/>
      </c>
      <c r="C45" s="20" t="str">
        <f>IF($E45="","",VLOOKUP($E45,#REF!,9,FALSE))</f>
        <v/>
      </c>
      <c r="D45" s="20" t="str">
        <f>IF($E45="","",VLOOKUP($E45,#REF!,11,FALSE))</f>
        <v/>
      </c>
      <c r="E45" s="21"/>
      <c r="F45" s="22" t="s">
        <v>81</v>
      </c>
      <c r="G45" s="109">
        <f>G42</f>
        <v>0</v>
      </c>
      <c r="H45" s="105"/>
      <c r="I45" s="107"/>
      <c r="J45" s="105"/>
      <c r="K45" s="106"/>
      <c r="L45" s="105"/>
      <c r="M45" s="110"/>
    </row>
    <row r="46" spans="1:13" x14ac:dyDescent="0.25">
      <c r="A46" s="25"/>
      <c r="B46" s="104"/>
      <c r="C46" s="27"/>
      <c r="D46" s="27"/>
      <c r="E46" s="36"/>
      <c r="F46" s="29"/>
      <c r="G46" s="41"/>
      <c r="H46" s="105" t="str">
        <f>IF(G46=Q45,B45,B47)</f>
        <v/>
      </c>
      <c r="I46" s="108"/>
      <c r="J46" s="105"/>
      <c r="K46" s="106"/>
      <c r="L46" s="105"/>
      <c r="M46" s="110"/>
    </row>
    <row r="47" spans="1:13" x14ac:dyDescent="0.25">
      <c r="A47" s="25">
        <v>20</v>
      </c>
      <c r="B47" s="19" t="str">
        <f>IF($E47="","",VLOOKUP($E47,#REF!,4,FALSE))</f>
        <v/>
      </c>
      <c r="C47" s="20" t="str">
        <f>IF($E47="","",VLOOKUP($E47,#REF!,9,FALSE))</f>
        <v/>
      </c>
      <c r="D47" s="20" t="str">
        <f>IF($E47="","",VLOOKUP($E47,#REF!,11,FALSE))</f>
        <v/>
      </c>
      <c r="E47" s="21"/>
      <c r="F47" s="79" t="s">
        <v>50</v>
      </c>
      <c r="G47" s="106"/>
      <c r="H47" s="105"/>
      <c r="I47" s="110"/>
      <c r="J47" s="105"/>
      <c r="K47" s="106"/>
      <c r="L47" s="105"/>
      <c r="M47" s="110"/>
    </row>
    <row r="48" spans="1:13" x14ac:dyDescent="0.25">
      <c r="A48" s="25"/>
      <c r="B48" s="104"/>
      <c r="C48" s="27"/>
      <c r="D48" s="27"/>
      <c r="E48" s="36"/>
      <c r="F48" s="37"/>
      <c r="G48" s="106"/>
      <c r="H48" s="105"/>
      <c r="I48" s="108"/>
      <c r="J48" s="105"/>
      <c r="K48" s="23"/>
      <c r="L48" s="105" t="str">
        <f>IF(K48=I44,J44,J52)</f>
        <v/>
      </c>
      <c r="M48" s="110"/>
    </row>
    <row r="49" spans="1:13" x14ac:dyDescent="0.25">
      <c r="A49" s="25">
        <v>21</v>
      </c>
      <c r="B49" s="19" t="str">
        <f>IF($E49="","",VLOOKUP($E49,#REF!,4,FALSE))</f>
        <v/>
      </c>
      <c r="C49" s="20" t="str">
        <f>IF($E49="","",VLOOKUP($E49,#REF!,9,FALSE))</f>
        <v/>
      </c>
      <c r="D49" s="20" t="str">
        <f>IF($E49="","",VLOOKUP($E49,#REF!,11,FALSE))</f>
        <v/>
      </c>
      <c r="E49" s="21"/>
      <c r="F49" s="22" t="s">
        <v>13</v>
      </c>
      <c r="G49" s="106"/>
      <c r="H49" s="105"/>
      <c r="I49" s="110"/>
      <c r="J49" s="105"/>
      <c r="K49" s="107"/>
      <c r="L49" s="105"/>
      <c r="M49" s="110"/>
    </row>
    <row r="50" spans="1:13" x14ac:dyDescent="0.25">
      <c r="A50" s="25"/>
      <c r="B50" s="104"/>
      <c r="C50" s="27"/>
      <c r="D50" s="27"/>
      <c r="E50" s="36"/>
      <c r="F50" s="29"/>
      <c r="G50" s="23"/>
      <c r="H50" s="105" t="str">
        <f>IF(G50=Q49,B49,B51)</f>
        <v/>
      </c>
      <c r="I50" s="110"/>
      <c r="J50" s="105"/>
      <c r="K50" s="110"/>
      <c r="L50" s="105"/>
      <c r="M50" s="110"/>
    </row>
    <row r="51" spans="1:13" x14ac:dyDescent="0.25">
      <c r="A51" s="25">
        <v>22</v>
      </c>
      <c r="B51" s="19" t="str">
        <f>IF($E51="","",VLOOKUP($E51,#REF!,4,FALSE))</f>
        <v/>
      </c>
      <c r="C51" s="20" t="str">
        <f>IF($E51="","",VLOOKUP($E51,#REF!,9,FALSE))</f>
        <v/>
      </c>
      <c r="D51" s="20" t="str">
        <f>IF($E51="","",VLOOKUP($E51,#REF!,11,FALSE))</f>
        <v/>
      </c>
      <c r="E51" s="21"/>
      <c r="F51" s="79" t="s">
        <v>52</v>
      </c>
      <c r="G51" s="107"/>
      <c r="H51" s="105"/>
      <c r="I51" s="109">
        <f>I44</f>
        <v>0</v>
      </c>
      <c r="J51" s="105"/>
      <c r="K51" s="110"/>
      <c r="L51" s="105"/>
      <c r="M51" s="110"/>
    </row>
    <row r="52" spans="1:13" x14ac:dyDescent="0.25">
      <c r="A52" s="25"/>
      <c r="B52" s="104"/>
      <c r="C52" s="27"/>
      <c r="D52" s="27"/>
      <c r="E52" s="36"/>
      <c r="F52" s="37"/>
      <c r="G52" s="108"/>
      <c r="H52" s="105"/>
      <c r="I52" s="41"/>
      <c r="J52" s="105" t="str">
        <f>IF(I52=G50,H50,H54)</f>
        <v/>
      </c>
      <c r="K52" s="110"/>
      <c r="L52" s="105"/>
      <c r="M52" s="110"/>
    </row>
    <row r="53" spans="1:13" x14ac:dyDescent="0.25">
      <c r="A53" s="25">
        <v>23</v>
      </c>
      <c r="B53" s="19" t="str">
        <f>IF($E53="","",VLOOKUP($E53,#REF!,4,FALSE))</f>
        <v/>
      </c>
      <c r="C53" s="20" t="str">
        <f>IF($E53="","",VLOOKUP($E53,#REF!,9,FALSE))</f>
        <v/>
      </c>
      <c r="D53" s="20" t="str">
        <f>IF($E53="","",VLOOKUP($E53,#REF!,11,FALSE))</f>
        <v/>
      </c>
      <c r="E53" s="21"/>
      <c r="F53" s="22" t="s">
        <v>13</v>
      </c>
      <c r="G53" s="109">
        <f>G50</f>
        <v>0</v>
      </c>
      <c r="H53" s="105"/>
      <c r="I53" s="106"/>
      <c r="J53" s="105"/>
      <c r="K53" s="110"/>
      <c r="L53" s="105"/>
      <c r="M53" s="110"/>
    </row>
    <row r="54" spans="1:13" x14ac:dyDescent="0.25">
      <c r="A54" s="25"/>
      <c r="B54" s="104"/>
      <c r="C54" s="27"/>
      <c r="D54" s="27"/>
      <c r="E54" s="36"/>
      <c r="F54" s="29"/>
      <c r="G54" s="41"/>
      <c r="H54" s="105" t="str">
        <f>IF(G54=Q53,B53,B55)</f>
        <v/>
      </c>
      <c r="I54" s="111"/>
      <c r="J54" s="105"/>
      <c r="K54" s="110"/>
      <c r="L54" s="105"/>
      <c r="M54" s="110"/>
    </row>
    <row r="55" spans="1:13" x14ac:dyDescent="0.25">
      <c r="A55" s="18">
        <v>24</v>
      </c>
      <c r="B55" s="19" t="str">
        <f>IF($E55="","",VLOOKUP($E55,#REF!,4,FALSE))</f>
        <v/>
      </c>
      <c r="C55" s="20" t="str">
        <f>IF($E55="","",VLOOKUP($E55,#REF!,9,FALSE))</f>
        <v/>
      </c>
      <c r="D55" s="20" t="str">
        <f>IF($E55="","",VLOOKUP($E55,#REF!,11,FALSE))</f>
        <v/>
      </c>
      <c r="E55" s="21"/>
      <c r="F55" s="79" t="s">
        <v>82</v>
      </c>
      <c r="G55" s="106"/>
      <c r="H55" s="105"/>
      <c r="I55" s="106"/>
      <c r="J55" s="105"/>
      <c r="K55" s="110"/>
      <c r="L55" s="105"/>
      <c r="M55" s="109">
        <f>M24</f>
        <v>0</v>
      </c>
    </row>
    <row r="56" spans="1:13" x14ac:dyDescent="0.25">
      <c r="A56" s="25"/>
      <c r="B56" s="104"/>
      <c r="C56" s="27"/>
      <c r="D56" s="27"/>
      <c r="E56" s="28"/>
      <c r="F56" s="37"/>
      <c r="G56" s="106"/>
      <c r="H56" s="105"/>
      <c r="I56" s="106"/>
      <c r="J56" s="105"/>
      <c r="K56" s="108"/>
      <c r="L56" s="105"/>
      <c r="M56" s="41"/>
    </row>
    <row r="57" spans="1:13" x14ac:dyDescent="0.25">
      <c r="A57" s="25">
        <v>25</v>
      </c>
      <c r="B57" s="19" t="str">
        <f>IF($E57="","",VLOOKUP($E57,#REF!,4,FALSE))</f>
        <v/>
      </c>
      <c r="C57" s="20" t="str">
        <f>IF($E57="","",VLOOKUP($E57,#REF!,9,FALSE))</f>
        <v/>
      </c>
      <c r="D57" s="20" t="str">
        <f>IF($E57="","",VLOOKUP($E57,#REF!,11,FALSE))</f>
        <v/>
      </c>
      <c r="E57" s="21"/>
      <c r="F57" s="22" t="s">
        <v>13</v>
      </c>
      <c r="G57" s="106"/>
      <c r="H57" s="105"/>
      <c r="I57" s="106"/>
      <c r="J57" s="105"/>
      <c r="K57" s="110"/>
      <c r="L57" s="105"/>
      <c r="M57" s="106"/>
    </row>
    <row r="58" spans="1:13" x14ac:dyDescent="0.25">
      <c r="A58" s="25"/>
      <c r="B58" s="104"/>
      <c r="C58" s="27"/>
      <c r="D58" s="27"/>
      <c r="E58" s="36"/>
      <c r="F58" s="29"/>
      <c r="G58" s="23"/>
      <c r="H58" s="105" t="str">
        <f>IF(G58=Q57,B57,B59)</f>
        <v/>
      </c>
      <c r="I58" s="106"/>
      <c r="J58" s="105"/>
      <c r="K58" s="110"/>
      <c r="L58" s="105"/>
      <c r="M58" s="106"/>
    </row>
    <row r="59" spans="1:13" x14ac:dyDescent="0.25">
      <c r="A59" s="25">
        <v>26</v>
      </c>
      <c r="B59" s="19" t="str">
        <f>IF($E59="","",VLOOKUP($E59,#REF!,4,FALSE))</f>
        <v/>
      </c>
      <c r="C59" s="20" t="str">
        <f>IF($E59="","",VLOOKUP($E59,#REF!,9,FALSE))</f>
        <v/>
      </c>
      <c r="D59" s="20" t="str">
        <f>IF($E59="","",VLOOKUP($E59,#REF!,11,FALSE))</f>
        <v/>
      </c>
      <c r="E59" s="21"/>
      <c r="F59" s="79" t="s">
        <v>83</v>
      </c>
      <c r="G59" s="107"/>
      <c r="H59" s="105"/>
      <c r="I59" s="106"/>
      <c r="J59" s="105"/>
      <c r="K59" s="110"/>
      <c r="L59" s="105"/>
      <c r="M59" s="106"/>
    </row>
    <row r="60" spans="1:13" x14ac:dyDescent="0.25">
      <c r="A60" s="25"/>
      <c r="B60" s="104"/>
      <c r="C60" s="27"/>
      <c r="D60" s="27"/>
      <c r="E60" s="36"/>
      <c r="F60" s="37"/>
      <c r="G60" s="108"/>
      <c r="H60" s="105"/>
      <c r="I60" s="23"/>
      <c r="J60" s="105" t="str">
        <f>IF(I60=G58,H58,H62)</f>
        <v/>
      </c>
      <c r="K60" s="110"/>
      <c r="L60" s="105"/>
      <c r="M60" s="106"/>
    </row>
    <row r="61" spans="1:13" x14ac:dyDescent="0.25">
      <c r="A61" s="25">
        <v>27</v>
      </c>
      <c r="B61" s="19" t="str">
        <f>IF($E61="","",VLOOKUP($E61,#REF!,4,FALSE))</f>
        <v/>
      </c>
      <c r="C61" s="20" t="str">
        <f>IF($E61="","",VLOOKUP($E61,#REF!,9,FALSE))</f>
        <v/>
      </c>
      <c r="D61" s="20" t="str">
        <f>IF($E61="","",VLOOKUP($E61,#REF!,11,FALSE))</f>
        <v/>
      </c>
      <c r="E61" s="21"/>
      <c r="F61" s="22" t="s">
        <v>84</v>
      </c>
      <c r="G61" s="109">
        <f>G58</f>
        <v>0</v>
      </c>
      <c r="H61" s="105"/>
      <c r="I61" s="107"/>
      <c r="J61" s="105"/>
      <c r="K61" s="110"/>
      <c r="L61" s="105"/>
      <c r="M61" s="106"/>
    </row>
    <row r="62" spans="1:13" x14ac:dyDescent="0.25">
      <c r="A62" s="25"/>
      <c r="B62" s="104"/>
      <c r="C62" s="27"/>
      <c r="D62" s="27"/>
      <c r="E62" s="36"/>
      <c r="F62" s="29"/>
      <c r="G62" s="41"/>
      <c r="H62" s="105" t="str">
        <f>IF(G62=Q61,B61,B63)</f>
        <v/>
      </c>
      <c r="I62" s="108"/>
      <c r="J62" s="105"/>
      <c r="K62" s="110"/>
      <c r="L62" s="105"/>
      <c r="M62" s="106"/>
    </row>
    <row r="63" spans="1:13" x14ac:dyDescent="0.25">
      <c r="A63" s="25">
        <v>28</v>
      </c>
      <c r="B63" s="19" t="str">
        <f>IF($E63="","",VLOOKUP($E63,#REF!,4,FALSE))</f>
        <v/>
      </c>
      <c r="C63" s="20" t="str">
        <f>IF($E63="","",VLOOKUP($E63,#REF!,9,FALSE))</f>
        <v/>
      </c>
      <c r="D63" s="20" t="str">
        <f>IF($E63="","",VLOOKUP($E63,#REF!,11,FALSE))</f>
        <v/>
      </c>
      <c r="E63" s="21"/>
      <c r="F63" s="79" t="s">
        <v>85</v>
      </c>
      <c r="G63" s="106"/>
      <c r="H63" s="105"/>
      <c r="I63" s="110"/>
      <c r="J63" s="105"/>
      <c r="K63" s="109">
        <f>K48</f>
        <v>0</v>
      </c>
      <c r="L63" s="105"/>
      <c r="M63" s="106"/>
    </row>
    <row r="64" spans="1:13" x14ac:dyDescent="0.25">
      <c r="A64" s="25"/>
      <c r="B64" s="104"/>
      <c r="C64" s="27"/>
      <c r="D64" s="27"/>
      <c r="E64" s="36"/>
      <c r="F64" s="37"/>
      <c r="G64" s="106"/>
      <c r="H64" s="105"/>
      <c r="I64" s="108"/>
      <c r="J64" s="105"/>
      <c r="K64" s="41"/>
      <c r="L64" s="105" t="str">
        <f>IF(K64=I60,J60,J68)</f>
        <v/>
      </c>
      <c r="M64" s="106"/>
    </row>
    <row r="65" spans="1:13" x14ac:dyDescent="0.25">
      <c r="A65" s="25">
        <v>29</v>
      </c>
      <c r="B65" s="19" t="str">
        <f>IF($E65="","",VLOOKUP($E65,#REF!,4,FALSE))</f>
        <v/>
      </c>
      <c r="C65" s="20" t="str">
        <f>IF($E65="","",VLOOKUP($E65,#REF!,9,FALSE))</f>
        <v/>
      </c>
      <c r="D65" s="20" t="str">
        <f>IF($E65="","",VLOOKUP($E65,#REF!,11,FALSE))</f>
        <v/>
      </c>
      <c r="E65" s="21"/>
      <c r="F65" s="22" t="s">
        <v>86</v>
      </c>
      <c r="G65" s="106"/>
      <c r="H65" s="105"/>
      <c r="I65" s="110"/>
      <c r="J65" s="105"/>
      <c r="K65" s="106"/>
      <c r="L65" s="106"/>
      <c r="M65" s="106"/>
    </row>
    <row r="66" spans="1:13" x14ac:dyDescent="0.25">
      <c r="A66" s="25"/>
      <c r="B66" s="104"/>
      <c r="C66" s="27"/>
      <c r="D66" s="27"/>
      <c r="E66" s="36"/>
      <c r="F66" s="29"/>
      <c r="G66" s="23"/>
      <c r="H66" s="105" t="str">
        <f>IF(G66=Q65,B65,B67)</f>
        <v/>
      </c>
      <c r="I66" s="110"/>
      <c r="J66" s="105"/>
      <c r="K66" s="106"/>
      <c r="L66" s="106"/>
      <c r="M66" s="106"/>
    </row>
    <row r="67" spans="1:13" x14ac:dyDescent="0.25">
      <c r="A67" s="25">
        <v>30</v>
      </c>
      <c r="B67" s="19" t="str">
        <f>IF($E67="","",VLOOKUP($E67,#REF!,4,FALSE))</f>
        <v/>
      </c>
      <c r="C67" s="20" t="str">
        <f>IF($E67="","",VLOOKUP($E67,#REF!,9,FALSE))</f>
        <v/>
      </c>
      <c r="D67" s="20" t="str">
        <f>IF($E67="","",VLOOKUP($E67,#REF!,11,FALSE))</f>
        <v/>
      </c>
      <c r="E67" s="21"/>
      <c r="F67" s="79" t="s">
        <v>87</v>
      </c>
      <c r="G67" s="107"/>
      <c r="H67" s="105"/>
      <c r="I67" s="109">
        <f>I60</f>
        <v>0</v>
      </c>
      <c r="J67" s="105"/>
      <c r="K67" s="106"/>
      <c r="L67" s="106"/>
      <c r="M67" s="106"/>
    </row>
    <row r="68" spans="1:13" x14ac:dyDescent="0.25">
      <c r="A68" s="25"/>
      <c r="B68" s="104"/>
      <c r="C68" s="27"/>
      <c r="D68" s="27"/>
      <c r="E68" s="36"/>
      <c r="F68" s="37"/>
      <c r="G68" s="108"/>
      <c r="H68" s="105"/>
      <c r="I68" s="41"/>
      <c r="J68" s="105" t="str">
        <f>IF(I68=G66,H66,H70)</f>
        <v/>
      </c>
      <c r="K68" s="106"/>
      <c r="L68" s="106"/>
      <c r="M68" s="106"/>
    </row>
    <row r="69" spans="1:13" x14ac:dyDescent="0.25">
      <c r="A69" s="25">
        <v>31</v>
      </c>
      <c r="B69" s="19" t="str">
        <f>IF($E69="","",VLOOKUP($E69,#REF!,4,FALSE))</f>
        <v/>
      </c>
      <c r="C69" s="20" t="str">
        <f>IF($E69="","",VLOOKUP($E69,#REF!,9,FALSE))</f>
        <v/>
      </c>
      <c r="D69" s="20" t="str">
        <f>IF($E69="","",VLOOKUP($E69,#REF!,11,FALSE))</f>
        <v/>
      </c>
      <c r="E69" s="21"/>
      <c r="F69" s="22" t="s">
        <v>13</v>
      </c>
      <c r="G69" s="109">
        <f>G66</f>
        <v>0</v>
      </c>
      <c r="H69" s="105"/>
      <c r="I69" s="106"/>
      <c r="J69" s="106"/>
      <c r="K69" s="106"/>
      <c r="L69" s="106"/>
      <c r="M69" s="106"/>
    </row>
    <row r="70" spans="1:13" x14ac:dyDescent="0.25">
      <c r="A70" s="25"/>
      <c r="B70" s="104"/>
      <c r="C70" s="27"/>
      <c r="D70" s="27"/>
      <c r="E70" s="36"/>
      <c r="F70" s="29"/>
      <c r="G70" s="41"/>
      <c r="H70" s="105" t="str">
        <f>IF(G70=Q69,B69,B71)</f>
        <v/>
      </c>
      <c r="I70" s="111"/>
      <c r="J70" s="111"/>
      <c r="K70" s="106"/>
      <c r="L70" s="106"/>
      <c r="M70" s="106"/>
    </row>
    <row r="71" spans="1:13" x14ac:dyDescent="0.25">
      <c r="A71" s="18">
        <v>32</v>
      </c>
      <c r="B71" s="19" t="str">
        <f>IF($E71="","",VLOOKUP($E71,#REF!,4,FALSE))</f>
        <v/>
      </c>
      <c r="C71" s="20" t="str">
        <f>IF($E71="","",VLOOKUP($E71,#REF!,9,FALSE))</f>
        <v/>
      </c>
      <c r="D71" s="20" t="str">
        <f>IF($E71="","",VLOOKUP($E71,#REF!,11,FALSE))</f>
        <v/>
      </c>
      <c r="E71" s="21"/>
      <c r="F71" s="79" t="s">
        <v>48</v>
      </c>
      <c r="G71" s="106"/>
      <c r="H71" s="106"/>
      <c r="I71" s="106"/>
      <c r="J71" s="106"/>
      <c r="K71" s="106"/>
      <c r="L71" s="106"/>
      <c r="M71" s="106"/>
    </row>
    <row r="72" spans="1:13" ht="15.75" thickBot="1" x14ac:dyDescent="0.3">
      <c r="A72" s="146" t="s">
        <v>17</v>
      </c>
      <c r="B72" s="146"/>
      <c r="C72" s="117"/>
      <c r="D72" s="117"/>
      <c r="E72" s="117"/>
      <c r="F72" s="117"/>
      <c r="G72" s="117"/>
      <c r="H72" s="117"/>
      <c r="I72" s="117"/>
      <c r="J72" s="117"/>
      <c r="K72" s="117"/>
      <c r="L72" s="117"/>
      <c r="M72" s="117"/>
    </row>
    <row r="73" spans="1:13" x14ac:dyDescent="0.25">
      <c r="A73" s="127" t="s">
        <v>18</v>
      </c>
      <c r="B73" s="128"/>
      <c r="C73" s="128"/>
      <c r="D73" s="129"/>
      <c r="E73" s="46" t="s">
        <v>19</v>
      </c>
      <c r="F73" s="47" t="s">
        <v>20</v>
      </c>
      <c r="G73" s="147" t="s">
        <v>21</v>
      </c>
      <c r="H73" s="148"/>
      <c r="I73" s="149"/>
      <c r="J73" s="48"/>
      <c r="K73" s="148" t="s">
        <v>22</v>
      </c>
      <c r="L73" s="148"/>
      <c r="M73" s="150"/>
    </row>
    <row r="74" spans="1:13" ht="15.75" thickBot="1" x14ac:dyDescent="0.3">
      <c r="A74" s="151"/>
      <c r="B74" s="152"/>
      <c r="C74" s="152"/>
      <c r="D74" s="153"/>
      <c r="E74" s="94">
        <v>1</v>
      </c>
      <c r="F74" s="50" t="str">
        <f>F9</f>
        <v>Adrián Canal Muñoz</v>
      </c>
      <c r="G74" s="130"/>
      <c r="H74" s="131"/>
      <c r="I74" s="132"/>
      <c r="J74" s="51"/>
      <c r="K74" s="131"/>
      <c r="L74" s="131"/>
      <c r="M74" s="133"/>
    </row>
    <row r="75" spans="1:13" x14ac:dyDescent="0.25">
      <c r="A75" s="140" t="s">
        <v>23</v>
      </c>
      <c r="B75" s="141"/>
      <c r="C75" s="141"/>
      <c r="D75" s="142"/>
      <c r="E75" s="95">
        <v>2</v>
      </c>
      <c r="F75" s="53" t="str">
        <f>F71</f>
        <v>Jorge Junco Calvo</v>
      </c>
      <c r="G75" s="130"/>
      <c r="H75" s="131"/>
      <c r="I75" s="132"/>
      <c r="J75" s="51"/>
      <c r="K75" s="131"/>
      <c r="L75" s="131"/>
      <c r="M75" s="133"/>
    </row>
    <row r="76" spans="1:13" ht="15.75" thickBot="1" x14ac:dyDescent="0.3">
      <c r="A76" s="143"/>
      <c r="B76" s="144"/>
      <c r="C76" s="144"/>
      <c r="D76" s="145"/>
      <c r="E76" s="95">
        <v>3</v>
      </c>
      <c r="F76" s="53" t="str">
        <f>IF(E25=3,F25,IF(E55=3,F55,""))</f>
        <v/>
      </c>
      <c r="G76" s="130"/>
      <c r="H76" s="131"/>
      <c r="I76" s="132"/>
      <c r="J76" s="51"/>
      <c r="K76" s="131"/>
      <c r="L76" s="131"/>
      <c r="M76" s="133"/>
    </row>
    <row r="77" spans="1:13" x14ac:dyDescent="0.25">
      <c r="A77" s="127" t="s">
        <v>24</v>
      </c>
      <c r="B77" s="128"/>
      <c r="C77" s="128"/>
      <c r="D77" s="129"/>
      <c r="E77" s="95">
        <v>4</v>
      </c>
      <c r="F77" s="53" t="str">
        <f>IF(E25=4,F25,IF(E55=4,F55,""))</f>
        <v/>
      </c>
      <c r="G77" s="130"/>
      <c r="H77" s="131"/>
      <c r="I77" s="132"/>
      <c r="J77" s="51"/>
      <c r="K77" s="131"/>
      <c r="L77" s="131"/>
      <c r="M77" s="133"/>
    </row>
    <row r="78" spans="1:13" ht="15.75" thickBot="1" x14ac:dyDescent="0.3">
      <c r="A78" s="137"/>
      <c r="B78" s="138"/>
      <c r="C78" s="138"/>
      <c r="D78" s="139"/>
      <c r="E78" s="54">
        <v>5</v>
      </c>
      <c r="F78" s="55" t="str">
        <f>IF(E23=5,F23,IF(E39=5,F39,IF(E41=5,F41,IF(E57=5,F57,""))))</f>
        <v/>
      </c>
      <c r="G78" s="130"/>
      <c r="H78" s="131"/>
      <c r="I78" s="132"/>
      <c r="J78" s="51"/>
      <c r="K78" s="131"/>
      <c r="L78" s="131"/>
      <c r="M78" s="133"/>
    </row>
    <row r="79" spans="1:13" x14ac:dyDescent="0.25">
      <c r="A79" s="127" t="s">
        <v>25</v>
      </c>
      <c r="B79" s="128"/>
      <c r="C79" s="128"/>
      <c r="D79" s="129"/>
      <c r="E79" s="54">
        <v>6</v>
      </c>
      <c r="F79" s="55" t="str">
        <f>IF(E23=6,F23,IF(E39=6,F39,IF(E41=6,F41,IF(E57=6,F57,""))))</f>
        <v/>
      </c>
      <c r="G79" s="130"/>
      <c r="H79" s="131"/>
      <c r="I79" s="132"/>
      <c r="J79" s="51"/>
      <c r="K79" s="131"/>
      <c r="L79" s="131"/>
      <c r="M79" s="133"/>
    </row>
    <row r="80" spans="1:13" x14ac:dyDescent="0.25">
      <c r="A80" s="134">
        <f>K6</f>
        <v>0</v>
      </c>
      <c r="B80" s="135"/>
      <c r="C80" s="135"/>
      <c r="D80" s="136"/>
      <c r="E80" s="54">
        <v>7</v>
      </c>
      <c r="F80" s="55" t="str">
        <f>IF(E23=7,F23,IF(E39=7,F39,IF(E41=7,F41,IF(E57=7,F57,""))))</f>
        <v/>
      </c>
      <c r="G80" s="130"/>
      <c r="H80" s="131"/>
      <c r="I80" s="132"/>
      <c r="J80" s="51"/>
      <c r="K80" s="131"/>
      <c r="L80" s="131"/>
      <c r="M80" s="133"/>
    </row>
    <row r="81" spans="1:13" ht="15.75" thickBot="1" x14ac:dyDescent="0.3">
      <c r="A81" s="118" t="e">
        <f>(#REF!)</f>
        <v>#REF!</v>
      </c>
      <c r="B81" s="119"/>
      <c r="C81" s="119"/>
      <c r="D81" s="120"/>
      <c r="E81" s="56">
        <v>8</v>
      </c>
      <c r="F81" s="57" t="str">
        <f>IF(E23=8,F23,IF(E39=8,F39,IF(E41=8,F41,IF(E57=8,F57,""))))</f>
        <v/>
      </c>
      <c r="G81" s="121"/>
      <c r="H81" s="122"/>
      <c r="I81" s="123"/>
      <c r="J81" s="58"/>
      <c r="K81" s="122"/>
      <c r="L81" s="122"/>
      <c r="M81" s="124"/>
    </row>
    <row r="82" spans="1:13" x14ac:dyDescent="0.25">
      <c r="A82" s="59"/>
      <c r="B82" s="60" t="s">
        <v>26</v>
      </c>
      <c r="C82" s="59"/>
      <c r="D82" s="59"/>
      <c r="E82" s="59"/>
      <c r="F82" s="61"/>
      <c r="G82" s="61"/>
      <c r="H82" s="61"/>
      <c r="I82" s="62"/>
      <c r="J82" s="62"/>
      <c r="K82" s="125" t="s">
        <v>27</v>
      </c>
      <c r="L82" s="125"/>
      <c r="M82" s="125"/>
    </row>
    <row r="83" spans="1:13" x14ac:dyDescent="0.25">
      <c r="A83" s="59"/>
      <c r="B83" s="59"/>
      <c r="C83" s="59"/>
      <c r="D83" s="59"/>
      <c r="E83" s="59"/>
      <c r="F83" s="63" t="s">
        <v>28</v>
      </c>
      <c r="G83" s="126" t="s">
        <v>29</v>
      </c>
      <c r="H83" s="126"/>
      <c r="I83" s="126"/>
      <c r="J83" s="63"/>
      <c r="K83" s="61"/>
      <c r="L83" s="61"/>
      <c r="M83" s="62"/>
    </row>
    <row r="84" spans="1:13" x14ac:dyDescent="0.25">
      <c r="A84" s="64"/>
      <c r="B84" s="64"/>
      <c r="C84" s="64"/>
      <c r="D84" s="64"/>
      <c r="E84" s="64"/>
      <c r="F84" s="64"/>
      <c r="G84" s="64"/>
      <c r="H84" s="64"/>
      <c r="I84" s="64"/>
      <c r="J84" s="64"/>
      <c r="K84" s="64"/>
      <c r="L84" s="64"/>
      <c r="M84" s="64"/>
    </row>
    <row r="85" spans="1:13" x14ac:dyDescent="0.25">
      <c r="A85" s="64"/>
      <c r="B85" s="64"/>
      <c r="C85" s="64"/>
      <c r="D85" s="64"/>
      <c r="E85" s="64"/>
      <c r="F85" s="64"/>
      <c r="G85" s="64"/>
      <c r="H85" s="64"/>
      <c r="I85" s="64"/>
      <c r="J85" s="64"/>
      <c r="K85" s="64"/>
      <c r="L85" s="64"/>
      <c r="M85" s="64"/>
    </row>
    <row r="86" spans="1:13" x14ac:dyDescent="0.25">
      <c r="A86" s="64"/>
      <c r="B86" s="64"/>
      <c r="C86" s="64"/>
      <c r="D86" s="64"/>
      <c r="E86" s="64"/>
      <c r="F86" s="64"/>
      <c r="G86" s="64"/>
      <c r="H86" s="64"/>
      <c r="I86" s="64"/>
      <c r="J86" s="64"/>
      <c r="K86" s="64"/>
      <c r="L86" s="64"/>
      <c r="M86" s="64"/>
    </row>
    <row r="87" spans="1:13" x14ac:dyDescent="0.25">
      <c r="A87" s="64"/>
      <c r="B87" s="64"/>
      <c r="C87" s="64"/>
      <c r="D87" s="64"/>
      <c r="E87" s="64"/>
      <c r="F87" s="64"/>
      <c r="G87" s="64"/>
      <c r="H87" s="64"/>
      <c r="I87" s="64"/>
      <c r="J87" s="64"/>
      <c r="K87" s="64"/>
      <c r="L87" s="64"/>
      <c r="M87" s="64"/>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15" priority="2" stopIfTrue="1">
      <formula>$M$9=8</formula>
    </cfRule>
  </conditionalFormatting>
  <conditionalFormatting sqref="E78:F81">
    <cfRule type="expression" dxfId="14" priority="1" stopIfTrue="1">
      <formula>$M$9&lt;5</formula>
    </cfRule>
  </conditionalFormatting>
  <conditionalFormatting sqref="F9:F71 B9:D71">
    <cfRule type="expression" dxfId="13"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2" priority="4" stopIfTrue="1">
      <formula>AND($E9&lt;=$M$9,$P9&gt;0,$D9&lt;&gt;"LL",$D9&lt;&gt;"Alt")</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293-08FE-49DD-A52A-0546408C6ABF}">
  <dimension ref="A1:L39"/>
  <sheetViews>
    <sheetView workbookViewId="0">
      <selection activeCell="A2" sqref="A2:L38"/>
    </sheetView>
  </sheetViews>
  <sheetFormatPr baseColWidth="10" defaultRowHeight="15" x14ac:dyDescent="0.2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ht="25.5" x14ac:dyDescent="0.25">
      <c r="A1" s="154"/>
      <c r="B1" s="154"/>
      <c r="C1" s="154"/>
      <c r="D1" s="154"/>
      <c r="E1" s="154"/>
      <c r="F1" s="154"/>
      <c r="G1" s="154"/>
      <c r="H1" s="154"/>
      <c r="I1" s="154"/>
      <c r="J1" s="154"/>
      <c r="K1" s="154"/>
      <c r="L1" s="154"/>
    </row>
    <row r="2" spans="1:12" x14ac:dyDescent="0.25">
      <c r="A2" s="155" t="s">
        <v>70</v>
      </c>
      <c r="B2" s="155"/>
      <c r="C2" s="155"/>
      <c r="D2" s="155"/>
      <c r="E2" s="155"/>
      <c r="F2" s="155"/>
      <c r="G2" s="155"/>
      <c r="H2" s="155"/>
      <c r="I2" s="155"/>
      <c r="J2" s="155"/>
      <c r="K2" s="155"/>
      <c r="L2" s="155"/>
    </row>
    <row r="3" spans="1:12" x14ac:dyDescent="0.25">
      <c r="A3" s="156" t="s">
        <v>0</v>
      </c>
      <c r="B3" s="156"/>
      <c r="C3" s="156"/>
      <c r="D3" s="156"/>
      <c r="E3" s="156"/>
      <c r="F3" s="1" t="s">
        <v>1</v>
      </c>
      <c r="G3" s="1" t="s">
        <v>31</v>
      </c>
      <c r="H3" s="1"/>
      <c r="I3" s="2"/>
      <c r="J3" s="2"/>
      <c r="K3" s="1" t="s">
        <v>3</v>
      </c>
      <c r="L3" s="3"/>
    </row>
    <row r="4" spans="1:12" x14ac:dyDescent="0.25">
      <c r="A4" s="157"/>
      <c r="B4" s="157"/>
      <c r="C4" s="157"/>
      <c r="D4" s="157"/>
      <c r="E4" s="157"/>
      <c r="F4" s="4"/>
      <c r="G4" s="5"/>
      <c r="H4" s="4"/>
      <c r="I4" s="6"/>
      <c r="J4" s="6"/>
      <c r="K4" s="4"/>
      <c r="L4" s="7"/>
    </row>
    <row r="5" spans="1:12" x14ac:dyDescent="0.25">
      <c r="A5" s="156" t="s">
        <v>4</v>
      </c>
      <c r="B5" s="156"/>
      <c r="C5" s="156"/>
      <c r="D5" s="156"/>
      <c r="E5" s="156"/>
      <c r="F5" s="1" t="s">
        <v>32</v>
      </c>
      <c r="G5" s="2" t="s">
        <v>30</v>
      </c>
      <c r="H5" s="2"/>
      <c r="I5" s="2"/>
      <c r="J5" s="2"/>
      <c r="K5" s="2"/>
      <c r="L5" s="8" t="s">
        <v>6</v>
      </c>
    </row>
    <row r="6" spans="1:12" ht="15.75" thickBot="1" x14ac:dyDescent="0.3">
      <c r="A6" s="158"/>
      <c r="B6" s="158"/>
      <c r="C6" s="158"/>
      <c r="D6" s="158"/>
      <c r="E6" s="158"/>
      <c r="F6" s="9"/>
      <c r="G6" s="9"/>
      <c r="H6" s="9"/>
      <c r="I6" s="10"/>
      <c r="J6" s="10"/>
      <c r="K6" s="9"/>
      <c r="L6" s="11"/>
    </row>
    <row r="7" spans="1:12" x14ac:dyDescent="0.25">
      <c r="A7" s="12"/>
      <c r="B7" s="13" t="s">
        <v>7</v>
      </c>
      <c r="C7" s="13" t="s">
        <v>8</v>
      </c>
      <c r="D7" s="13" t="s">
        <v>9</v>
      </c>
      <c r="E7" s="13" t="s">
        <v>10</v>
      </c>
      <c r="F7" s="13" t="str">
        <f>IF(G6="Femenino","Jugadora","Jugador")</f>
        <v>Jugador</v>
      </c>
      <c r="G7" s="13" t="s">
        <v>11</v>
      </c>
      <c r="H7" s="13"/>
      <c r="I7" s="13" t="s">
        <v>12</v>
      </c>
      <c r="J7" s="13"/>
      <c r="K7" s="13" t="str">
        <f>IF(G6="Femenino","Campeona","Campeón")</f>
        <v>Campeón</v>
      </c>
      <c r="L7" s="13"/>
    </row>
    <row r="8" spans="1:12" x14ac:dyDescent="0.25">
      <c r="A8" s="14"/>
      <c r="B8" s="15"/>
      <c r="C8" s="16"/>
      <c r="D8" s="16"/>
      <c r="E8" s="16"/>
      <c r="F8" s="17"/>
      <c r="G8" s="16"/>
      <c r="H8" s="16"/>
      <c r="I8" s="16"/>
      <c r="J8" s="16"/>
      <c r="K8" s="16"/>
      <c r="L8" s="16"/>
    </row>
    <row r="9" spans="1:12" x14ac:dyDescent="0.25">
      <c r="A9" s="18">
        <v>1</v>
      </c>
      <c r="B9" s="19"/>
      <c r="C9" s="20"/>
      <c r="D9" s="20"/>
      <c r="E9" s="21"/>
      <c r="F9" s="34" t="s">
        <v>69</v>
      </c>
      <c r="G9" s="23"/>
      <c r="H9" s="23"/>
      <c r="I9" s="23"/>
      <c r="J9" s="23"/>
      <c r="K9" s="23"/>
      <c r="L9" s="24"/>
    </row>
    <row r="10" spans="1:12" x14ac:dyDescent="0.25">
      <c r="A10" s="25"/>
      <c r="B10" s="26"/>
      <c r="C10" s="27"/>
      <c r="D10" s="27"/>
      <c r="E10" s="28"/>
      <c r="F10" s="29"/>
      <c r="G10" s="23"/>
      <c r="H10" s="30">
        <f>IF(G10=N9,B9,B11)</f>
        <v>0</v>
      </c>
      <c r="I10" s="28"/>
      <c r="J10" s="28"/>
      <c r="K10" s="28"/>
      <c r="L10" s="28"/>
    </row>
    <row r="11" spans="1:12" x14ac:dyDescent="0.25">
      <c r="A11" s="25">
        <v>2</v>
      </c>
      <c r="B11" s="31"/>
      <c r="C11" s="32"/>
      <c r="D11" s="32"/>
      <c r="E11" s="33"/>
      <c r="F11" s="34" t="s">
        <v>91</v>
      </c>
      <c r="G11" s="35"/>
      <c r="H11" s="30"/>
      <c r="I11" s="28"/>
      <c r="J11" s="28"/>
      <c r="K11" s="28"/>
      <c r="L11" s="28"/>
    </row>
    <row r="12" spans="1:12" x14ac:dyDescent="0.25">
      <c r="A12" s="25"/>
      <c r="B12" s="26"/>
      <c r="C12" s="27"/>
      <c r="D12" s="27"/>
      <c r="E12" s="36"/>
      <c r="F12" s="37"/>
      <c r="G12" s="38"/>
      <c r="H12" s="30"/>
      <c r="I12" s="23"/>
      <c r="J12" s="30">
        <f>IF(I12=G10,H10,H14)</f>
        <v>0</v>
      </c>
      <c r="K12" s="28"/>
      <c r="L12" s="28"/>
    </row>
    <row r="13" spans="1:12" x14ac:dyDescent="0.25">
      <c r="A13" s="18">
        <v>3</v>
      </c>
      <c r="B13" s="31"/>
      <c r="C13" s="32"/>
      <c r="D13" s="32"/>
      <c r="E13" s="33"/>
      <c r="F13" s="39" t="s">
        <v>92</v>
      </c>
      <c r="G13" s="40">
        <f>G10</f>
        <v>0</v>
      </c>
      <c r="H13" s="30"/>
      <c r="I13" s="35"/>
      <c r="J13" s="30"/>
      <c r="K13" s="28"/>
      <c r="L13" s="28"/>
    </row>
    <row r="14" spans="1:12" x14ac:dyDescent="0.25">
      <c r="A14" s="25"/>
      <c r="B14" s="26"/>
      <c r="C14" s="27"/>
      <c r="D14" s="27"/>
      <c r="E14" s="36"/>
      <c r="F14" s="29"/>
      <c r="G14" s="41"/>
      <c r="H14" s="30">
        <f>IF(G14=N13,B13,B15)</f>
        <v>0</v>
      </c>
      <c r="I14" s="38"/>
      <c r="J14" s="30"/>
      <c r="K14" s="28"/>
      <c r="L14" s="28"/>
    </row>
    <row r="15" spans="1:12" x14ac:dyDescent="0.25">
      <c r="A15" s="25">
        <v>4</v>
      </c>
      <c r="B15" s="31"/>
      <c r="C15" s="32"/>
      <c r="D15" s="32"/>
      <c r="E15" s="33"/>
      <c r="F15" s="34" t="s">
        <v>93</v>
      </c>
      <c r="G15" s="28"/>
      <c r="H15" s="30"/>
      <c r="I15" s="38"/>
      <c r="J15" s="30"/>
      <c r="K15" s="28"/>
      <c r="L15" s="28"/>
    </row>
    <row r="16" spans="1:12" x14ac:dyDescent="0.25">
      <c r="A16" s="25"/>
      <c r="B16" s="26"/>
      <c r="C16" s="27"/>
      <c r="D16" s="27"/>
      <c r="E16" s="28"/>
      <c r="F16" s="37"/>
      <c r="G16" s="28"/>
      <c r="H16" s="30"/>
      <c r="I16" s="38"/>
      <c r="J16" s="30"/>
      <c r="K16" s="23"/>
      <c r="L16" s="30"/>
    </row>
    <row r="17" spans="1:12" x14ac:dyDescent="0.25">
      <c r="A17" s="25">
        <v>5</v>
      </c>
      <c r="B17" s="31"/>
      <c r="C17" s="32"/>
      <c r="D17" s="32"/>
      <c r="E17" s="33"/>
      <c r="F17" s="39" t="s">
        <v>68</v>
      </c>
      <c r="G17" s="28"/>
      <c r="H17" s="30"/>
      <c r="I17" s="38"/>
      <c r="J17" s="30"/>
      <c r="K17" s="42"/>
      <c r="L17" s="28"/>
    </row>
    <row r="18" spans="1:12" x14ac:dyDescent="0.25">
      <c r="A18" s="25"/>
      <c r="B18" s="26"/>
      <c r="C18" s="27"/>
      <c r="D18" s="27"/>
      <c r="E18" s="28"/>
      <c r="F18" s="29"/>
      <c r="G18" s="23"/>
      <c r="H18" s="30">
        <f>IF(G18=N17,B17,B19)</f>
        <v>0</v>
      </c>
      <c r="I18" s="38"/>
      <c r="J18" s="30"/>
      <c r="K18" s="28"/>
      <c r="L18" s="28"/>
    </row>
    <row r="19" spans="1:12" x14ac:dyDescent="0.25">
      <c r="A19" s="18">
        <v>6</v>
      </c>
      <c r="B19" s="31"/>
      <c r="C19" s="32"/>
      <c r="D19" s="32"/>
      <c r="E19" s="33"/>
      <c r="F19" s="34" t="s">
        <v>94</v>
      </c>
      <c r="G19" s="35"/>
      <c r="H19" s="30"/>
      <c r="I19" s="40">
        <f>I12</f>
        <v>0</v>
      </c>
      <c r="J19" s="30"/>
      <c r="K19" s="28"/>
      <c r="L19" s="28"/>
    </row>
    <row r="20" spans="1:12" x14ac:dyDescent="0.25">
      <c r="A20" s="25"/>
      <c r="B20" s="26"/>
      <c r="C20" s="27"/>
      <c r="D20" s="27"/>
      <c r="E20" s="36"/>
      <c r="F20" s="37"/>
      <c r="G20" s="38"/>
      <c r="H20" s="30"/>
      <c r="I20" s="41"/>
      <c r="J20" s="30">
        <f>IF(I20=G18,H18,H22)</f>
        <v>0</v>
      </c>
      <c r="K20" s="28"/>
      <c r="L20" s="28"/>
    </row>
    <row r="21" spans="1:12" x14ac:dyDescent="0.25">
      <c r="A21" s="25">
        <v>7</v>
      </c>
      <c r="B21" s="31"/>
      <c r="C21" s="32"/>
      <c r="D21" s="32"/>
      <c r="E21" s="33"/>
      <c r="F21" s="39" t="s">
        <v>95</v>
      </c>
      <c r="G21" s="40">
        <f>G18</f>
        <v>0</v>
      </c>
      <c r="H21" s="30"/>
      <c r="I21" s="28"/>
      <c r="J21" s="28"/>
      <c r="K21" s="28"/>
      <c r="L21" s="28"/>
    </row>
    <row r="22" spans="1:12" x14ac:dyDescent="0.25">
      <c r="A22" s="25"/>
      <c r="B22" s="26"/>
      <c r="C22" s="27"/>
      <c r="D22" s="27"/>
      <c r="E22" s="36"/>
      <c r="F22" s="29"/>
      <c r="G22" s="41"/>
      <c r="H22" s="30">
        <f>IF(G22=N21,B21,B23)</f>
        <v>0</v>
      </c>
      <c r="I22" s="28"/>
      <c r="J22" s="28"/>
      <c r="K22" s="28"/>
      <c r="L22" s="28"/>
    </row>
    <row r="23" spans="1:12" x14ac:dyDescent="0.25">
      <c r="A23" s="18">
        <v>8</v>
      </c>
      <c r="B23" s="31"/>
      <c r="C23" s="32"/>
      <c r="D23" s="32"/>
      <c r="E23" s="43"/>
      <c r="F23" s="34" t="s">
        <v>96</v>
      </c>
      <c r="G23" s="28"/>
      <c r="H23" s="28"/>
      <c r="I23" s="28"/>
      <c r="J23" s="28"/>
      <c r="K23" s="28"/>
      <c r="L23" s="28"/>
    </row>
    <row r="24" spans="1:12" ht="15.75" thickBot="1" x14ac:dyDescent="0.3">
      <c r="A24" s="146" t="s">
        <v>17</v>
      </c>
      <c r="B24" s="146"/>
      <c r="C24" s="28"/>
      <c r="D24" s="28"/>
      <c r="E24" s="36"/>
      <c r="F24" s="23"/>
      <c r="G24" s="28"/>
      <c r="H24" s="28"/>
      <c r="I24" s="28"/>
      <c r="J24" s="28"/>
      <c r="K24" s="44"/>
      <c r="L24" s="45"/>
    </row>
    <row r="25" spans="1:12" x14ac:dyDescent="0.25">
      <c r="A25" s="127" t="s">
        <v>18</v>
      </c>
      <c r="B25" s="128"/>
      <c r="C25" s="128"/>
      <c r="D25" s="129"/>
      <c r="E25" s="46" t="s">
        <v>19</v>
      </c>
      <c r="F25" s="47" t="s">
        <v>20</v>
      </c>
      <c r="G25" s="147" t="s">
        <v>21</v>
      </c>
      <c r="H25" s="148"/>
      <c r="I25" s="149"/>
      <c r="J25" s="48"/>
      <c r="K25" s="148" t="s">
        <v>22</v>
      </c>
      <c r="L25" s="150"/>
    </row>
    <row r="26" spans="1:12" ht="15.75" thickBot="1" x14ac:dyDescent="0.3">
      <c r="A26" s="151"/>
      <c r="B26" s="152"/>
      <c r="C26" s="152"/>
      <c r="D26" s="153"/>
      <c r="E26" s="49">
        <v>1</v>
      </c>
      <c r="F26" s="50" t="str">
        <f>F9</f>
        <v>Olaya Clemanes Secades</v>
      </c>
      <c r="G26" s="130"/>
      <c r="H26" s="131"/>
      <c r="I26" s="132"/>
      <c r="J26" s="51"/>
      <c r="K26" s="131"/>
      <c r="L26" s="133"/>
    </row>
    <row r="27" spans="1:12" x14ac:dyDescent="0.25">
      <c r="A27" s="140" t="s">
        <v>23</v>
      </c>
      <c r="B27" s="141"/>
      <c r="C27" s="141"/>
      <c r="D27" s="142"/>
      <c r="E27" s="52">
        <v>2</v>
      </c>
      <c r="F27" s="53" t="str">
        <f>F23</f>
        <v>Carolina Suárez García</v>
      </c>
      <c r="G27" s="130"/>
      <c r="H27" s="131"/>
      <c r="I27" s="132"/>
      <c r="J27" s="51"/>
      <c r="K27" s="131"/>
      <c r="L27" s="133"/>
    </row>
    <row r="28" spans="1:12" ht="15.75" thickBot="1" x14ac:dyDescent="0.3">
      <c r="A28" s="143"/>
      <c r="B28" s="144"/>
      <c r="C28" s="144"/>
      <c r="D28" s="145"/>
      <c r="E28" s="52">
        <v>3</v>
      </c>
      <c r="F28" s="53" t="str">
        <f>IF($E$13=3,$F$13,IF($E$19=3,$F$19,""))</f>
        <v/>
      </c>
      <c r="G28" s="130"/>
      <c r="H28" s="131"/>
      <c r="I28" s="132"/>
      <c r="J28" s="51"/>
      <c r="K28" s="131"/>
      <c r="L28" s="133"/>
    </row>
    <row r="29" spans="1:12" x14ac:dyDescent="0.25">
      <c r="A29" s="127" t="s">
        <v>24</v>
      </c>
      <c r="B29" s="128"/>
      <c r="C29" s="128"/>
      <c r="D29" s="129"/>
      <c r="E29" s="52">
        <v>4</v>
      </c>
      <c r="F29" s="53" t="str">
        <f>IF($E$13=4,$F$13,IF($E$19=4,$F$19,""))</f>
        <v/>
      </c>
      <c r="G29" s="130"/>
      <c r="H29" s="131"/>
      <c r="I29" s="132"/>
      <c r="J29" s="51"/>
      <c r="K29" s="131"/>
      <c r="L29" s="133"/>
    </row>
    <row r="30" spans="1:12" ht="15.75" thickBot="1" x14ac:dyDescent="0.3">
      <c r="A30" s="137"/>
      <c r="B30" s="138"/>
      <c r="C30" s="138"/>
      <c r="D30" s="139"/>
      <c r="E30" s="54"/>
      <c r="F30" s="55"/>
      <c r="G30" s="130"/>
      <c r="H30" s="131"/>
      <c r="I30" s="132"/>
      <c r="J30" s="51"/>
      <c r="K30" s="131"/>
      <c r="L30" s="133"/>
    </row>
    <row r="31" spans="1:12" x14ac:dyDescent="0.25">
      <c r="A31" s="127" t="s">
        <v>25</v>
      </c>
      <c r="B31" s="128"/>
      <c r="C31" s="128"/>
      <c r="D31" s="129"/>
      <c r="E31" s="54"/>
      <c r="F31" s="55"/>
      <c r="G31" s="130"/>
      <c r="H31" s="131"/>
      <c r="I31" s="132"/>
      <c r="J31" s="51"/>
      <c r="K31" s="131"/>
      <c r="L31" s="133"/>
    </row>
    <row r="32" spans="1:12" x14ac:dyDescent="0.25">
      <c r="A32" s="134">
        <f>L6</f>
        <v>0</v>
      </c>
      <c r="B32" s="135"/>
      <c r="C32" s="135"/>
      <c r="D32" s="136"/>
      <c r="E32" s="54"/>
      <c r="F32" s="55"/>
      <c r="G32" s="130"/>
      <c r="H32" s="131"/>
      <c r="I32" s="132"/>
      <c r="J32" s="51"/>
      <c r="K32" s="131"/>
      <c r="L32" s="133"/>
    </row>
    <row r="33" spans="1:12" ht="15.75" thickBot="1" x14ac:dyDescent="0.3">
      <c r="A33" s="118"/>
      <c r="B33" s="119"/>
      <c r="C33" s="119"/>
      <c r="D33" s="120"/>
      <c r="E33" s="56"/>
      <c r="F33" s="57"/>
      <c r="G33" s="121"/>
      <c r="H33" s="122"/>
      <c r="I33" s="123"/>
      <c r="J33" s="58"/>
      <c r="K33" s="122"/>
      <c r="L33" s="124"/>
    </row>
    <row r="34" spans="1:12" x14ac:dyDescent="0.25">
      <c r="A34" s="59"/>
      <c r="B34" s="60" t="s">
        <v>26</v>
      </c>
      <c r="C34" s="59"/>
      <c r="D34" s="59"/>
      <c r="E34" s="59"/>
      <c r="F34" s="61"/>
      <c r="G34" s="61"/>
      <c r="H34" s="61"/>
      <c r="I34" s="62"/>
      <c r="J34" s="62"/>
      <c r="K34" s="125" t="s">
        <v>27</v>
      </c>
      <c r="L34" s="125"/>
    </row>
    <row r="35" spans="1:12" x14ac:dyDescent="0.25">
      <c r="A35" s="59"/>
      <c r="B35" s="59"/>
      <c r="C35" s="59"/>
      <c r="D35" s="59"/>
      <c r="E35" s="59"/>
      <c r="F35" s="63" t="s">
        <v>28</v>
      </c>
      <c r="G35" s="126" t="s">
        <v>29</v>
      </c>
      <c r="H35" s="126"/>
      <c r="I35" s="126"/>
      <c r="J35" s="63"/>
      <c r="K35" s="61"/>
      <c r="L35" s="62"/>
    </row>
    <row r="36" spans="1:12" x14ac:dyDescent="0.25">
      <c r="A36" s="64"/>
      <c r="B36" s="64"/>
      <c r="C36" s="64"/>
      <c r="D36" s="64"/>
      <c r="E36" s="64"/>
      <c r="F36" s="64"/>
      <c r="G36" s="64"/>
      <c r="H36" s="64"/>
      <c r="I36" s="64"/>
      <c r="J36" s="64"/>
      <c r="K36" s="64"/>
      <c r="L36" s="64"/>
    </row>
    <row r="37" spans="1:12" x14ac:dyDescent="0.25">
      <c r="A37" s="64"/>
      <c r="B37" s="64"/>
      <c r="C37" s="64"/>
      <c r="D37" s="64"/>
      <c r="E37" s="64"/>
      <c r="F37" s="64"/>
      <c r="G37" s="64"/>
      <c r="H37" s="64"/>
      <c r="I37" s="64"/>
      <c r="J37" s="64"/>
      <c r="K37" s="64"/>
      <c r="L37" s="64"/>
    </row>
    <row r="38" spans="1:12" x14ac:dyDescent="0.25">
      <c r="A38" s="64"/>
      <c r="B38" s="64"/>
      <c r="C38" s="64"/>
      <c r="D38" s="64"/>
      <c r="E38" s="64"/>
      <c r="F38" s="64"/>
      <c r="G38" s="64"/>
      <c r="H38" s="64"/>
      <c r="I38" s="64"/>
      <c r="J38" s="64"/>
      <c r="K38" s="64"/>
      <c r="L38" s="64"/>
    </row>
    <row r="39" spans="1:12" x14ac:dyDescent="0.25">
      <c r="A39" s="64"/>
      <c r="B39" s="64"/>
      <c r="C39" s="64"/>
      <c r="D39" s="64"/>
      <c r="E39" s="64"/>
      <c r="F39" s="64"/>
      <c r="G39" s="64"/>
      <c r="H39" s="64"/>
      <c r="I39" s="64"/>
      <c r="J39" s="64"/>
      <c r="K39" s="64"/>
      <c r="L39" s="64"/>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B9:D9 B11:D11 F11 F13 B13:D13 B15:D15 F15 F17 B17:D17 B19:D19 F19 F21 B21:D21 B23:D23 F23 F9">
    <cfRule type="expression" dxfId="11" priority="1" stopIfTrue="1">
      <formula>AND($E9&lt;=$L$9,$M9&gt;0,$E9&gt;0,$D9&lt;&gt;"LL",$D9&lt;&gt;"Alt")</formula>
    </cfRule>
  </conditionalFormatting>
  <conditionalFormatting sqref="E9 E11 E13 E15 E17 E19 E21 E23">
    <cfRule type="expression" dxfId="10" priority="2" stopIfTrue="1">
      <formula>AND($E9&lt;=$L$9,$M9&gt;0,$D9&lt;&gt;"LL")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D6BA-3C53-446F-9B7C-16C20BE5FB9E}">
  <dimension ref="A1:M55"/>
  <sheetViews>
    <sheetView workbookViewId="0">
      <selection activeCell="A2" sqref="A2:M2"/>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x14ac:dyDescent="0.25">
      <c r="A1" s="154"/>
      <c r="B1" s="154"/>
      <c r="C1" s="154"/>
      <c r="D1" s="154"/>
      <c r="E1" s="154"/>
      <c r="F1" s="154"/>
      <c r="G1" s="154"/>
      <c r="H1" s="154"/>
      <c r="I1" s="154"/>
      <c r="J1" s="154"/>
      <c r="K1" s="154"/>
      <c r="L1" s="154"/>
      <c r="M1" s="154"/>
    </row>
    <row r="2" spans="1:13" x14ac:dyDescent="0.25">
      <c r="A2" s="155" t="s">
        <v>70</v>
      </c>
      <c r="B2" s="155"/>
      <c r="C2" s="155"/>
      <c r="D2" s="155"/>
      <c r="E2" s="155"/>
      <c r="F2" s="155"/>
      <c r="G2" s="155"/>
      <c r="H2" s="155"/>
      <c r="I2" s="155"/>
      <c r="J2" s="155"/>
      <c r="K2" s="155"/>
      <c r="L2" s="155"/>
      <c r="M2" s="155"/>
    </row>
    <row r="3" spans="1:13" x14ac:dyDescent="0.25">
      <c r="A3" s="156" t="s">
        <v>0</v>
      </c>
      <c r="B3" s="156"/>
      <c r="C3" s="156"/>
      <c r="D3" s="156"/>
      <c r="E3" s="156"/>
      <c r="F3" s="1" t="s">
        <v>1</v>
      </c>
      <c r="G3" s="1" t="s">
        <v>33</v>
      </c>
      <c r="H3" s="1"/>
      <c r="I3" s="2"/>
      <c r="J3" s="2"/>
      <c r="K3" s="1" t="s">
        <v>3</v>
      </c>
      <c r="L3" s="65"/>
      <c r="M3" s="66"/>
    </row>
    <row r="4" spans="1:13" x14ac:dyDescent="0.25">
      <c r="A4" s="157"/>
      <c r="B4" s="157"/>
      <c r="C4" s="157"/>
      <c r="D4" s="157"/>
      <c r="E4" s="157"/>
      <c r="F4" s="4"/>
      <c r="G4" s="5"/>
      <c r="H4" s="5"/>
      <c r="I4" s="6"/>
      <c r="J4" s="6"/>
      <c r="K4" s="4"/>
      <c r="L4" s="4"/>
      <c r="M4" s="7"/>
    </row>
    <row r="5" spans="1:13" x14ac:dyDescent="0.25">
      <c r="A5" s="156" t="s">
        <v>4</v>
      </c>
      <c r="B5" s="156"/>
      <c r="C5" s="156"/>
      <c r="D5" s="156"/>
      <c r="E5" s="156"/>
      <c r="F5" s="1" t="s">
        <v>42</v>
      </c>
      <c r="G5" s="2" t="s">
        <v>34</v>
      </c>
      <c r="H5" s="2"/>
      <c r="I5" s="2"/>
      <c r="J5" s="2"/>
      <c r="K5" s="8" t="s">
        <v>6</v>
      </c>
      <c r="L5" s="67"/>
      <c r="M5" s="66"/>
    </row>
    <row r="6" spans="1:13" ht="15.75" thickBot="1" x14ac:dyDescent="0.3">
      <c r="A6" s="158"/>
      <c r="B6" s="158"/>
      <c r="C6" s="158"/>
      <c r="D6" s="158"/>
      <c r="E6" s="158"/>
      <c r="F6" s="9"/>
      <c r="G6" s="9"/>
      <c r="H6" s="9"/>
      <c r="I6" s="10"/>
      <c r="J6" s="10"/>
      <c r="K6" s="11"/>
      <c r="L6" s="68"/>
      <c r="M6" s="7"/>
    </row>
    <row r="7" spans="1:13" x14ac:dyDescent="0.25">
      <c r="A7" s="12"/>
      <c r="B7" s="13" t="s">
        <v>7</v>
      </c>
      <c r="C7" s="13" t="s">
        <v>8</v>
      </c>
      <c r="D7" s="13" t="s">
        <v>9</v>
      </c>
      <c r="E7" s="13" t="s">
        <v>10</v>
      </c>
      <c r="F7" s="13" t="str">
        <f>IF(G6="Femenino","Jugadora","Jugador")</f>
        <v>Jugador</v>
      </c>
      <c r="G7" s="13" t="s">
        <v>35</v>
      </c>
      <c r="H7" s="13"/>
      <c r="I7" s="13" t="s">
        <v>11</v>
      </c>
      <c r="J7" s="13"/>
      <c r="K7" s="13" t="s">
        <v>12</v>
      </c>
      <c r="L7" s="69"/>
      <c r="M7" s="69"/>
    </row>
    <row r="8" spans="1:13" x14ac:dyDescent="0.25">
      <c r="A8" s="14"/>
      <c r="B8" s="15"/>
      <c r="C8" s="16"/>
      <c r="D8" s="16"/>
      <c r="E8" s="16"/>
      <c r="F8" s="17"/>
      <c r="G8" s="16"/>
      <c r="H8" s="16"/>
      <c r="I8" s="16"/>
      <c r="J8" s="16"/>
      <c r="K8" s="16"/>
      <c r="L8" s="16"/>
      <c r="M8" s="16"/>
    </row>
    <row r="9" spans="1:13" x14ac:dyDescent="0.25">
      <c r="A9" s="70">
        <v>1</v>
      </c>
      <c r="B9" s="19" t="str">
        <f>IF($E9="","",VLOOKUP($E9,#REF!,4,FALSE))</f>
        <v/>
      </c>
      <c r="C9" s="20" t="str">
        <f>IF($E9="","",VLOOKUP($E9,#REF!,9,FALSE))</f>
        <v/>
      </c>
      <c r="D9" s="20" t="str">
        <f>IF($E9="","",VLOOKUP($E9,#REF!,11,FALSE))</f>
        <v/>
      </c>
      <c r="E9" s="21"/>
      <c r="F9" s="22" t="s">
        <v>97</v>
      </c>
      <c r="G9" s="71"/>
      <c r="H9" s="71"/>
      <c r="I9" s="71"/>
      <c r="J9" s="71"/>
      <c r="K9" s="71"/>
      <c r="L9" s="71"/>
      <c r="M9" s="24" t="e">
        <f>#REF!</f>
        <v>#REF!</v>
      </c>
    </row>
    <row r="10" spans="1:13" x14ac:dyDescent="0.25">
      <c r="A10" s="72"/>
      <c r="B10" s="73"/>
      <c r="C10" s="74"/>
      <c r="D10" s="74"/>
      <c r="E10" s="75"/>
      <c r="F10" s="76"/>
      <c r="G10" s="23"/>
      <c r="H10" s="77" t="str">
        <f>IF(G10=P9,B9,B11)</f>
        <v/>
      </c>
      <c r="I10" s="78"/>
      <c r="J10" s="78"/>
      <c r="K10" s="78"/>
      <c r="L10" s="78"/>
      <c r="M10" s="78"/>
    </row>
    <row r="11" spans="1:13" x14ac:dyDescent="0.25">
      <c r="A11" s="72">
        <v>2</v>
      </c>
      <c r="B11" s="19" t="str">
        <f>IF($E11="","",VLOOKUP($E11,#REF!,4,FALSE))</f>
        <v/>
      </c>
      <c r="C11" s="20" t="str">
        <f>IF($E11="","",VLOOKUP($E11,#REF!,9,FALSE))</f>
        <v/>
      </c>
      <c r="D11" s="20" t="str">
        <f>IF($E11="","",VLOOKUP($E11,#REF!,11,FALSE))</f>
        <v/>
      </c>
      <c r="E11" s="21"/>
      <c r="F11" s="79" t="s">
        <v>13</v>
      </c>
      <c r="G11" s="80"/>
      <c r="H11" s="81"/>
      <c r="I11" s="78"/>
      <c r="J11" s="78"/>
      <c r="K11" s="78"/>
      <c r="L11" s="78"/>
      <c r="M11" s="78"/>
    </row>
    <row r="12" spans="1:13" x14ac:dyDescent="0.25">
      <c r="A12" s="72"/>
      <c r="B12" s="73"/>
      <c r="C12" s="74"/>
      <c r="D12" s="74"/>
      <c r="E12" s="82"/>
      <c r="F12" s="83"/>
      <c r="G12" s="84"/>
      <c r="H12" s="81"/>
      <c r="I12" s="23"/>
      <c r="J12" s="85" t="str">
        <f>IF(I12=G10,H10,H14)</f>
        <v/>
      </c>
      <c r="K12" s="78"/>
      <c r="L12" s="78"/>
      <c r="M12" s="78"/>
    </row>
    <row r="13" spans="1:13" x14ac:dyDescent="0.25">
      <c r="A13" s="72">
        <v>3</v>
      </c>
      <c r="B13" s="19" t="str">
        <f>IF($E13="","",VLOOKUP($E13,#REF!,4,FALSE))</f>
        <v/>
      </c>
      <c r="C13" s="20" t="str">
        <f>IF($E13="","",VLOOKUP($E13,#REF!,9,FALSE))</f>
        <v/>
      </c>
      <c r="D13" s="20" t="str">
        <f>IF($E13="","",VLOOKUP($E13,#REF!,11,FALSE))</f>
        <v/>
      </c>
      <c r="E13" s="21"/>
      <c r="F13" s="22" t="s">
        <v>98</v>
      </c>
      <c r="G13" s="86">
        <f>G10</f>
        <v>0</v>
      </c>
      <c r="H13" s="87"/>
      <c r="I13" s="80"/>
      <c r="J13" s="85"/>
      <c r="K13" s="78"/>
      <c r="L13" s="78"/>
      <c r="M13" s="78"/>
    </row>
    <row r="14" spans="1:13" x14ac:dyDescent="0.25">
      <c r="A14" s="72"/>
      <c r="B14" s="73"/>
      <c r="C14" s="74"/>
      <c r="D14" s="74"/>
      <c r="E14" s="82"/>
      <c r="F14" s="76"/>
      <c r="G14" s="41"/>
      <c r="H14" s="88" t="str">
        <f>IF(G14=P13,B13,B15)</f>
        <v/>
      </c>
      <c r="I14" s="84"/>
      <c r="J14" s="85"/>
      <c r="K14" s="78"/>
      <c r="L14" s="78"/>
      <c r="M14" s="78"/>
    </row>
    <row r="15" spans="1:13" x14ac:dyDescent="0.25">
      <c r="A15" s="72">
        <v>4</v>
      </c>
      <c r="B15" s="19" t="str">
        <f>IF($E15="","",VLOOKUP($E15,#REF!,4,FALSE))</f>
        <v/>
      </c>
      <c r="C15" s="20" t="str">
        <f>IF($E15="","",VLOOKUP($E15,#REF!,9,FALSE))</f>
        <v/>
      </c>
      <c r="D15" s="20" t="str">
        <f>IF($E15="","",VLOOKUP($E15,#REF!,11,FALSE))</f>
        <v/>
      </c>
      <c r="E15" s="21"/>
      <c r="F15" s="79" t="s">
        <v>99</v>
      </c>
      <c r="G15" s="78"/>
      <c r="H15" s="81"/>
      <c r="I15" s="84"/>
      <c r="J15" s="85"/>
      <c r="K15" s="78"/>
      <c r="L15" s="78"/>
      <c r="M15" s="78"/>
    </row>
    <row r="16" spans="1:13" x14ac:dyDescent="0.25">
      <c r="A16" s="72"/>
      <c r="B16" s="73"/>
      <c r="C16" s="74"/>
      <c r="D16" s="74"/>
      <c r="E16" s="75"/>
      <c r="F16" s="83"/>
      <c r="G16" s="78"/>
      <c r="H16" s="81"/>
      <c r="I16" s="84"/>
      <c r="J16" s="85"/>
      <c r="K16" s="23"/>
      <c r="L16" s="85" t="str">
        <f>IF(K16=I12,J12,J20)</f>
        <v/>
      </c>
      <c r="M16" s="78"/>
    </row>
    <row r="17" spans="1:13" x14ac:dyDescent="0.25">
      <c r="A17" s="70">
        <v>5</v>
      </c>
      <c r="B17" s="19" t="str">
        <f>IF($E17="","",VLOOKUP($E17,#REF!,4,FALSE))</f>
        <v/>
      </c>
      <c r="C17" s="20" t="str">
        <f>IF($E17="","",VLOOKUP($E17,#REF!,9,FALSE))</f>
        <v/>
      </c>
      <c r="D17" s="20" t="str">
        <f>IF($E17="","",VLOOKUP($E17,#REF!,11,FALSE))</f>
        <v/>
      </c>
      <c r="E17" s="21"/>
      <c r="F17" s="22" t="s">
        <v>100</v>
      </c>
      <c r="G17" s="78"/>
      <c r="H17" s="81"/>
      <c r="I17" s="84"/>
      <c r="J17" s="85"/>
      <c r="K17" s="80"/>
      <c r="L17" s="78"/>
      <c r="M17" s="78"/>
    </row>
    <row r="18" spans="1:13" x14ac:dyDescent="0.25">
      <c r="A18" s="72"/>
      <c r="B18" s="73"/>
      <c r="C18" s="74"/>
      <c r="D18" s="74"/>
      <c r="E18" s="75"/>
      <c r="F18" s="76"/>
      <c r="G18" s="23"/>
      <c r="H18" s="77" t="str">
        <f>IF(G18=P17,B17,B19)</f>
        <v/>
      </c>
      <c r="I18" s="84"/>
      <c r="J18" s="85"/>
      <c r="K18" s="84"/>
      <c r="L18" s="78"/>
      <c r="M18" s="78"/>
    </row>
    <row r="19" spans="1:13" x14ac:dyDescent="0.25">
      <c r="A19" s="72">
        <v>6</v>
      </c>
      <c r="B19" s="19" t="str">
        <f>IF($E19="","",VLOOKUP($E19,#REF!,4,FALSE))</f>
        <v/>
      </c>
      <c r="C19" s="20" t="str">
        <f>IF($E19="","",VLOOKUP($E19,#REF!,9,FALSE))</f>
        <v/>
      </c>
      <c r="D19" s="20" t="str">
        <f>IF($E19="","",VLOOKUP($E19,#REF!,11,FALSE))</f>
        <v/>
      </c>
      <c r="E19" s="21"/>
      <c r="F19" s="79" t="s">
        <v>13</v>
      </c>
      <c r="G19" s="80"/>
      <c r="H19" s="89"/>
      <c r="I19" s="86">
        <f>I12</f>
        <v>0</v>
      </c>
      <c r="J19" s="85"/>
      <c r="K19" s="84"/>
      <c r="L19" s="78"/>
      <c r="M19" s="78"/>
    </row>
    <row r="20" spans="1:13" x14ac:dyDescent="0.25">
      <c r="A20" s="72"/>
      <c r="B20" s="73"/>
      <c r="C20" s="74"/>
      <c r="D20" s="74"/>
      <c r="E20" s="82"/>
      <c r="F20" s="83"/>
      <c r="G20" s="84"/>
      <c r="H20" s="89"/>
      <c r="I20" s="23"/>
      <c r="J20" s="85" t="str">
        <f>IF(I20=G18,H18,H22)</f>
        <v/>
      </c>
      <c r="K20" s="84"/>
      <c r="L20" s="78"/>
      <c r="M20" s="78"/>
    </row>
    <row r="21" spans="1:13" x14ac:dyDescent="0.25">
      <c r="A21" s="72">
        <v>7</v>
      </c>
      <c r="B21" s="19" t="str">
        <f>IF($E21="","",VLOOKUP($E21,#REF!,4,FALSE))</f>
        <v/>
      </c>
      <c r="C21" s="20" t="str">
        <f>IF($E21="","",VLOOKUP($E21,#REF!,9,FALSE))</f>
        <v/>
      </c>
      <c r="D21" s="20" t="str">
        <f>IF($E21="","",VLOOKUP($E21,#REF!,11,FALSE))</f>
        <v/>
      </c>
      <c r="E21" s="21"/>
      <c r="F21" s="22" t="s">
        <v>43</v>
      </c>
      <c r="G21" s="86">
        <f>G18</f>
        <v>0</v>
      </c>
      <c r="H21" s="90"/>
      <c r="I21" s="78"/>
      <c r="J21" s="78"/>
      <c r="K21" s="84"/>
      <c r="L21" s="78"/>
      <c r="M21" s="78"/>
    </row>
    <row r="22" spans="1:13" x14ac:dyDescent="0.25">
      <c r="A22" s="72"/>
      <c r="B22" s="73"/>
      <c r="C22" s="74"/>
      <c r="D22" s="74"/>
      <c r="E22" s="82"/>
      <c r="F22" s="76"/>
      <c r="G22" s="41"/>
      <c r="H22" s="77" t="str">
        <f>IF(G22=P21,B21,B23)</f>
        <v/>
      </c>
      <c r="I22" s="78"/>
      <c r="J22" s="78"/>
      <c r="K22" s="84"/>
      <c r="L22" s="78"/>
      <c r="M22" s="78"/>
    </row>
    <row r="23" spans="1:13" x14ac:dyDescent="0.25">
      <c r="A23" s="72">
        <v>8</v>
      </c>
      <c r="B23" s="19" t="str">
        <f>IF($E23="","",VLOOKUP($E23,#REF!,4,FALSE))</f>
        <v/>
      </c>
      <c r="C23" s="20" t="str">
        <f>IF($E23="","",VLOOKUP($E23,#REF!,9,FALSE))</f>
        <v/>
      </c>
      <c r="D23" s="20" t="str">
        <f>IF($E23="","",VLOOKUP($E23,#REF!,11,FALSE))</f>
        <v/>
      </c>
      <c r="E23" s="21"/>
      <c r="F23" s="79" t="s">
        <v>13</v>
      </c>
      <c r="G23" s="78"/>
      <c r="H23" s="81"/>
      <c r="I23" s="78"/>
      <c r="J23" s="78"/>
      <c r="K23" s="84"/>
      <c r="L23" s="78"/>
      <c r="M23" s="78"/>
    </row>
    <row r="24" spans="1:13" x14ac:dyDescent="0.25">
      <c r="A24" s="72"/>
      <c r="B24" s="73"/>
      <c r="C24" s="74"/>
      <c r="D24" s="74"/>
      <c r="E24" s="82"/>
      <c r="F24" s="83"/>
      <c r="G24" s="78"/>
      <c r="H24" s="81"/>
      <c r="I24" s="78"/>
      <c r="J24" s="78"/>
      <c r="K24" s="91" t="str">
        <f>IF(G6="Femenino","Campeona :","Campeón :")</f>
        <v>Campeón :</v>
      </c>
      <c r="L24" s="92"/>
      <c r="M24" s="23"/>
    </row>
    <row r="25" spans="1:13" x14ac:dyDescent="0.25">
      <c r="A25" s="72">
        <v>9</v>
      </c>
      <c r="B25" s="19" t="str">
        <f>IF($E25="","",VLOOKUP($E25,#REF!,4,FALSE))</f>
        <v/>
      </c>
      <c r="C25" s="20" t="str">
        <f>IF($E25="","",VLOOKUP($E25,#REF!,9,FALSE))</f>
        <v/>
      </c>
      <c r="D25" s="20" t="str">
        <f>IF($E25="","",VLOOKUP($E25,#REF!,11,FALSE))</f>
        <v/>
      </c>
      <c r="E25" s="21"/>
      <c r="F25" s="22" t="s">
        <v>13</v>
      </c>
      <c r="G25" s="78"/>
      <c r="H25" s="81"/>
      <c r="I25" s="78"/>
      <c r="J25" s="78"/>
      <c r="K25" s="84"/>
      <c r="L25" s="78"/>
      <c r="M25" s="78"/>
    </row>
    <row r="26" spans="1:13" x14ac:dyDescent="0.25">
      <c r="A26" s="72"/>
      <c r="B26" s="73"/>
      <c r="C26" s="74"/>
      <c r="D26" s="74"/>
      <c r="E26" s="82"/>
      <c r="F26" s="76"/>
      <c r="G26" s="23"/>
      <c r="H26" s="77" t="str">
        <f>IF(G26=P25,B25,B27)</f>
        <v/>
      </c>
      <c r="I26" s="78"/>
      <c r="J26" s="78"/>
      <c r="K26" s="84"/>
      <c r="L26" s="78"/>
      <c r="M26" s="78"/>
    </row>
    <row r="27" spans="1:13" x14ac:dyDescent="0.25">
      <c r="A27" s="72">
        <v>10</v>
      </c>
      <c r="B27" s="19" t="str">
        <f>IF($E27="","",VLOOKUP($E27,#REF!,4,FALSE))</f>
        <v/>
      </c>
      <c r="C27" s="20" t="str">
        <f>IF($E27="","",VLOOKUP($E27,#REF!,9,FALSE))</f>
        <v/>
      </c>
      <c r="D27" s="20" t="str">
        <f>IF($E27="","",VLOOKUP($E27,#REF!,11,FALSE))</f>
        <v/>
      </c>
      <c r="E27" s="21"/>
      <c r="F27" s="79" t="s">
        <v>101</v>
      </c>
      <c r="G27" s="80"/>
      <c r="H27" s="81"/>
      <c r="I27" s="78"/>
      <c r="J27" s="78"/>
      <c r="K27" s="84"/>
      <c r="L27" s="78"/>
      <c r="M27" s="78"/>
    </row>
    <row r="28" spans="1:13" x14ac:dyDescent="0.25">
      <c r="A28" s="72"/>
      <c r="B28" s="73"/>
      <c r="C28" s="74"/>
      <c r="D28" s="74"/>
      <c r="E28" s="82"/>
      <c r="F28" s="83"/>
      <c r="G28" s="84"/>
      <c r="H28" s="81"/>
      <c r="I28" s="23"/>
      <c r="J28" s="85" t="str">
        <f>IF(I28=G26,H26,H30)</f>
        <v/>
      </c>
      <c r="K28" s="84"/>
      <c r="L28" s="78"/>
      <c r="M28" s="78"/>
    </row>
    <row r="29" spans="1:13" x14ac:dyDescent="0.25">
      <c r="A29" s="72">
        <v>11</v>
      </c>
      <c r="B29" s="19" t="str">
        <f>IF($E29="","",VLOOKUP($E29,#REF!,4,FALSE))</f>
        <v/>
      </c>
      <c r="C29" s="20" t="str">
        <f>IF($E29="","",VLOOKUP($E29,#REF!,9,FALSE))</f>
        <v/>
      </c>
      <c r="D29" s="20" t="str">
        <f>IF($E29="","",VLOOKUP($E29,#REF!,11,FALSE))</f>
        <v/>
      </c>
      <c r="E29" s="21"/>
      <c r="F29" s="22" t="s">
        <v>13</v>
      </c>
      <c r="G29" s="86">
        <f>G26</f>
        <v>0</v>
      </c>
      <c r="H29" s="87"/>
      <c r="I29" s="80"/>
      <c r="J29" s="85"/>
      <c r="K29" s="84"/>
      <c r="L29" s="78"/>
      <c r="M29" s="78"/>
    </row>
    <row r="30" spans="1:13" x14ac:dyDescent="0.25">
      <c r="A30" s="72"/>
      <c r="B30" s="73"/>
      <c r="C30" s="74"/>
      <c r="D30" s="74"/>
      <c r="E30" s="75"/>
      <c r="F30" s="76"/>
      <c r="G30" s="41"/>
      <c r="H30" s="88" t="str">
        <f>IF(G30=P29,B29,B31)</f>
        <v/>
      </c>
      <c r="I30" s="84"/>
      <c r="J30" s="85"/>
      <c r="K30" s="84"/>
      <c r="L30" s="78"/>
      <c r="M30" s="78"/>
    </row>
    <row r="31" spans="1:13" x14ac:dyDescent="0.25">
      <c r="A31" s="70">
        <v>12</v>
      </c>
      <c r="B31" s="19" t="str">
        <f>IF($E31="","",VLOOKUP($E31,#REF!,4,FALSE))</f>
        <v/>
      </c>
      <c r="C31" s="20" t="str">
        <f>IF($E31="","",VLOOKUP($E31,#REF!,9,FALSE))</f>
        <v/>
      </c>
      <c r="D31" s="20" t="str">
        <f>IF($E31="","",VLOOKUP($E31,#REF!,11,FALSE))</f>
        <v/>
      </c>
      <c r="E31" s="21"/>
      <c r="F31" s="79" t="s">
        <v>44</v>
      </c>
      <c r="G31" s="78"/>
      <c r="H31" s="81"/>
      <c r="I31" s="84"/>
      <c r="J31" s="85"/>
      <c r="K31" s="86">
        <f>K16</f>
        <v>0</v>
      </c>
      <c r="L31" s="90"/>
      <c r="M31" s="78"/>
    </row>
    <row r="32" spans="1:13" x14ac:dyDescent="0.25">
      <c r="A32" s="72"/>
      <c r="B32" s="73"/>
      <c r="C32" s="74"/>
      <c r="D32" s="74"/>
      <c r="E32" s="75"/>
      <c r="F32" s="83"/>
      <c r="G32" s="78"/>
      <c r="H32" s="81"/>
      <c r="I32" s="84"/>
      <c r="J32" s="85"/>
      <c r="K32" s="41"/>
      <c r="L32" s="85" t="str">
        <f>IF(K32=I28,J28,J36)</f>
        <v/>
      </c>
      <c r="M32" s="78"/>
    </row>
    <row r="33" spans="1:13" x14ac:dyDescent="0.25">
      <c r="A33" s="72">
        <v>13</v>
      </c>
      <c r="B33" s="19" t="str">
        <f>IF($E33="","",VLOOKUP($E33,#REF!,4,FALSE))</f>
        <v/>
      </c>
      <c r="C33" s="20" t="str">
        <f>IF($E33="","",VLOOKUP($E33,#REF!,9,FALSE))</f>
        <v/>
      </c>
      <c r="D33" s="20" t="str">
        <f>IF($E33="","",VLOOKUP($E33,#REF!,11,FALSE))</f>
        <v/>
      </c>
      <c r="E33" s="21"/>
      <c r="F33" s="22" t="s">
        <v>102</v>
      </c>
      <c r="G33" s="78"/>
      <c r="H33" s="81"/>
      <c r="I33" s="84"/>
      <c r="J33" s="85"/>
      <c r="K33" s="78"/>
      <c r="L33" s="78"/>
      <c r="M33" s="78"/>
    </row>
    <row r="34" spans="1:13" x14ac:dyDescent="0.25">
      <c r="A34" s="72"/>
      <c r="B34" s="73"/>
      <c r="C34" s="74"/>
      <c r="D34" s="74"/>
      <c r="E34" s="82"/>
      <c r="F34" s="76"/>
      <c r="G34" s="23"/>
      <c r="H34" s="77" t="str">
        <f>IF(G34=P33,B33,B35)</f>
        <v/>
      </c>
      <c r="I34" s="84"/>
      <c r="J34" s="85"/>
      <c r="K34" s="78"/>
      <c r="L34" s="78"/>
      <c r="M34" s="78"/>
    </row>
    <row r="35" spans="1:13" x14ac:dyDescent="0.25">
      <c r="A35" s="72">
        <v>14</v>
      </c>
      <c r="B35" s="19" t="str">
        <f>IF($E35="","",VLOOKUP($E35,#REF!,4,FALSE))</f>
        <v/>
      </c>
      <c r="C35" s="20" t="str">
        <f>IF($E35="","",VLOOKUP($E35,#REF!,9,FALSE))</f>
        <v/>
      </c>
      <c r="D35" s="20" t="str">
        <f>IF($E35="","",VLOOKUP($E35,#REF!,11,FALSE))</f>
        <v/>
      </c>
      <c r="E35" s="21"/>
      <c r="F35" s="79" t="s">
        <v>103</v>
      </c>
      <c r="G35" s="80"/>
      <c r="H35" s="89"/>
      <c r="I35" s="86">
        <f>I28</f>
        <v>0</v>
      </c>
      <c r="J35" s="85"/>
      <c r="K35" s="78"/>
      <c r="L35" s="78"/>
      <c r="M35" s="78"/>
    </row>
    <row r="36" spans="1:13" x14ac:dyDescent="0.25">
      <c r="A36" s="72"/>
      <c r="B36" s="73"/>
      <c r="C36" s="74"/>
      <c r="D36" s="74"/>
      <c r="E36" s="82"/>
      <c r="F36" s="83"/>
      <c r="G36" s="84"/>
      <c r="H36" s="89"/>
      <c r="I36" s="41"/>
      <c r="J36" s="85" t="str">
        <f>IF(I36=G34,H34,H38)</f>
        <v/>
      </c>
      <c r="K36" s="78"/>
      <c r="L36" s="78"/>
      <c r="M36" s="78"/>
    </row>
    <row r="37" spans="1:13" x14ac:dyDescent="0.25">
      <c r="A37" s="72">
        <v>15</v>
      </c>
      <c r="B37" s="19" t="str">
        <f>IF($E37="","",VLOOKUP($E37,#REF!,4,FALSE))</f>
        <v/>
      </c>
      <c r="C37" s="20" t="str">
        <f>IF($E37="","",VLOOKUP($E37,#REF!,9,FALSE))</f>
        <v/>
      </c>
      <c r="D37" s="20" t="str">
        <f>IF($E37="","",VLOOKUP($E37,#REF!,11,FALSE))</f>
        <v/>
      </c>
      <c r="E37" s="21"/>
      <c r="F37" s="22" t="s">
        <v>13</v>
      </c>
      <c r="G37" s="86">
        <f>G34</f>
        <v>0</v>
      </c>
      <c r="H37" s="90"/>
      <c r="I37" s="78"/>
      <c r="J37" s="78"/>
      <c r="K37" s="78"/>
      <c r="L37" s="78"/>
      <c r="M37" s="78"/>
    </row>
    <row r="38" spans="1:13" x14ac:dyDescent="0.25">
      <c r="A38" s="72"/>
      <c r="B38" s="73"/>
      <c r="C38" s="74"/>
      <c r="D38" s="74"/>
      <c r="E38" s="75"/>
      <c r="F38" s="76"/>
      <c r="G38" s="41"/>
      <c r="H38" s="77" t="str">
        <f>IF(G38=P37,B37,B39)</f>
        <v/>
      </c>
      <c r="I38" s="78"/>
      <c r="J38" s="78"/>
      <c r="K38" s="78"/>
      <c r="L38" s="78"/>
      <c r="M38" s="78"/>
    </row>
    <row r="39" spans="1:13" x14ac:dyDescent="0.25">
      <c r="A39" s="70">
        <v>16</v>
      </c>
      <c r="B39" s="19" t="str">
        <f>IF($E39="","",VLOOKUP($E39,#REF!,4,FALSE))</f>
        <v/>
      </c>
      <c r="C39" s="20" t="str">
        <f>IF($E39="","",VLOOKUP($E39,#REF!,9,FALSE))</f>
        <v/>
      </c>
      <c r="D39" s="20" t="str">
        <f>IF($E39="","",VLOOKUP($E39,#REF!,11,FALSE))</f>
        <v/>
      </c>
      <c r="E39" s="21"/>
      <c r="F39" s="79" t="s">
        <v>104</v>
      </c>
      <c r="G39" s="75"/>
      <c r="H39" s="75"/>
      <c r="I39" s="75"/>
      <c r="J39" s="75"/>
      <c r="K39" s="75"/>
      <c r="L39" s="75"/>
      <c r="M39" s="75"/>
    </row>
    <row r="40" spans="1:13" ht="15.75" thickBot="1" x14ac:dyDescent="0.3">
      <c r="A40" s="146" t="s">
        <v>17</v>
      </c>
      <c r="B40" s="146"/>
      <c r="C40" s="93"/>
      <c r="D40" s="93"/>
      <c r="E40" s="93"/>
      <c r="F40" s="93"/>
      <c r="G40" s="93"/>
      <c r="H40" s="93"/>
      <c r="I40" s="93"/>
      <c r="J40" s="93"/>
      <c r="K40" s="93"/>
      <c r="L40" s="93"/>
      <c r="M40" s="93"/>
    </row>
    <row r="41" spans="1:13" x14ac:dyDescent="0.25">
      <c r="A41" s="127" t="s">
        <v>18</v>
      </c>
      <c r="B41" s="128"/>
      <c r="C41" s="128"/>
      <c r="D41" s="129"/>
      <c r="E41" s="46" t="s">
        <v>19</v>
      </c>
      <c r="F41" s="47" t="s">
        <v>20</v>
      </c>
      <c r="G41" s="147" t="s">
        <v>21</v>
      </c>
      <c r="H41" s="148"/>
      <c r="I41" s="149"/>
      <c r="J41" s="48"/>
      <c r="K41" s="148" t="s">
        <v>22</v>
      </c>
      <c r="L41" s="148"/>
      <c r="M41" s="150"/>
    </row>
    <row r="42" spans="1:13" ht="15.75" thickBot="1" x14ac:dyDescent="0.3">
      <c r="A42" s="151"/>
      <c r="B42" s="152"/>
      <c r="C42" s="152"/>
      <c r="D42" s="153"/>
      <c r="E42" s="94">
        <v>1</v>
      </c>
      <c r="F42" s="50" t="str">
        <f>F9</f>
        <v>Jorge García Quijada</v>
      </c>
      <c r="G42" s="130"/>
      <c r="H42" s="131"/>
      <c r="I42" s="132"/>
      <c r="J42" s="51"/>
      <c r="K42" s="131"/>
      <c r="L42" s="131"/>
      <c r="M42" s="133"/>
    </row>
    <row r="43" spans="1:13" x14ac:dyDescent="0.25">
      <c r="A43" s="140" t="s">
        <v>23</v>
      </c>
      <c r="B43" s="141"/>
      <c r="C43" s="141"/>
      <c r="D43" s="142"/>
      <c r="E43" s="95">
        <v>2</v>
      </c>
      <c r="F43" s="53" t="str">
        <f>F39</f>
        <v>Felipe Rguez Valerga</v>
      </c>
      <c r="G43" s="130"/>
      <c r="H43" s="131"/>
      <c r="I43" s="132"/>
      <c r="J43" s="51"/>
      <c r="K43" s="131"/>
      <c r="L43" s="131"/>
      <c r="M43" s="133"/>
    </row>
    <row r="44" spans="1:13" ht="15.75" thickBot="1" x14ac:dyDescent="0.3">
      <c r="A44" s="143"/>
      <c r="B44" s="144"/>
      <c r="C44" s="144"/>
      <c r="D44" s="145"/>
      <c r="E44" s="95">
        <v>3</v>
      </c>
      <c r="F44" s="53" t="str">
        <f>IF($E$17=3,$F$17,IF($E$31=3,$F$31,""))</f>
        <v/>
      </c>
      <c r="G44" s="130"/>
      <c r="H44" s="131"/>
      <c r="I44" s="132"/>
      <c r="J44" s="51"/>
      <c r="K44" s="131"/>
      <c r="L44" s="131"/>
      <c r="M44" s="133"/>
    </row>
    <row r="45" spans="1:13" x14ac:dyDescent="0.25">
      <c r="A45" s="127" t="s">
        <v>24</v>
      </c>
      <c r="B45" s="128"/>
      <c r="C45" s="128"/>
      <c r="D45" s="129"/>
      <c r="E45" s="95">
        <v>4</v>
      </c>
      <c r="F45" s="53" t="str">
        <f>IF($E$17=4,$F$17,IF($E$31=4,$F$31,""))</f>
        <v/>
      </c>
      <c r="G45" s="130"/>
      <c r="H45" s="131"/>
      <c r="I45" s="132"/>
      <c r="J45" s="51"/>
      <c r="K45" s="131"/>
      <c r="L45" s="131"/>
      <c r="M45" s="133"/>
    </row>
    <row r="46" spans="1:13" ht="15.75" thickBot="1" x14ac:dyDescent="0.3">
      <c r="A46" s="137"/>
      <c r="B46" s="138"/>
      <c r="C46" s="138"/>
      <c r="D46" s="139"/>
      <c r="E46" s="54"/>
      <c r="F46" s="55"/>
      <c r="G46" s="130"/>
      <c r="H46" s="131"/>
      <c r="I46" s="132"/>
      <c r="J46" s="51"/>
      <c r="K46" s="131"/>
      <c r="L46" s="131"/>
      <c r="M46" s="133"/>
    </row>
    <row r="47" spans="1:13" x14ac:dyDescent="0.25">
      <c r="A47" s="127" t="s">
        <v>25</v>
      </c>
      <c r="B47" s="128"/>
      <c r="C47" s="128"/>
      <c r="D47" s="129"/>
      <c r="E47" s="54"/>
      <c r="F47" s="55"/>
      <c r="G47" s="130"/>
      <c r="H47" s="131"/>
      <c r="I47" s="132"/>
      <c r="J47" s="51"/>
      <c r="K47" s="131"/>
      <c r="L47" s="131"/>
      <c r="M47" s="133"/>
    </row>
    <row r="48" spans="1:13" x14ac:dyDescent="0.25">
      <c r="A48" s="134">
        <f>K6</f>
        <v>0</v>
      </c>
      <c r="B48" s="135"/>
      <c r="C48" s="135"/>
      <c r="D48" s="136"/>
      <c r="E48" s="54"/>
      <c r="F48" s="55"/>
      <c r="G48" s="130"/>
      <c r="H48" s="131"/>
      <c r="I48" s="132"/>
      <c r="J48" s="51"/>
      <c r="K48" s="131"/>
      <c r="L48" s="131"/>
      <c r="M48" s="133"/>
    </row>
    <row r="49" spans="1:13" ht="15.75" thickBot="1" x14ac:dyDescent="0.3">
      <c r="A49" s="118" t="e">
        <f>(#REF!)</f>
        <v>#REF!</v>
      </c>
      <c r="B49" s="119"/>
      <c r="C49" s="119"/>
      <c r="D49" s="120"/>
      <c r="E49" s="56"/>
      <c r="F49" s="57"/>
      <c r="G49" s="121"/>
      <c r="H49" s="122"/>
      <c r="I49" s="123"/>
      <c r="J49" s="58"/>
      <c r="K49" s="122"/>
      <c r="L49" s="122"/>
      <c r="M49" s="124"/>
    </row>
    <row r="50" spans="1:13" x14ac:dyDescent="0.25">
      <c r="A50" s="59"/>
      <c r="B50" s="60" t="s">
        <v>26</v>
      </c>
      <c r="C50" s="59"/>
      <c r="D50" s="59"/>
      <c r="E50" s="59"/>
      <c r="F50" s="61"/>
      <c r="G50" s="61"/>
      <c r="H50" s="61"/>
      <c r="I50" s="62"/>
      <c r="J50" s="62"/>
      <c r="K50" s="125" t="s">
        <v>27</v>
      </c>
      <c r="L50" s="125"/>
      <c r="M50" s="125"/>
    </row>
    <row r="51" spans="1:13" x14ac:dyDescent="0.25">
      <c r="A51" s="59"/>
      <c r="B51" s="59"/>
      <c r="C51" s="59"/>
      <c r="D51" s="59"/>
      <c r="E51" s="59"/>
      <c r="F51" s="63" t="s">
        <v>28</v>
      </c>
      <c r="G51" s="126" t="s">
        <v>29</v>
      </c>
      <c r="H51" s="126"/>
      <c r="I51" s="126"/>
      <c r="J51" s="63"/>
      <c r="K51" s="61"/>
      <c r="L51" s="61"/>
      <c r="M51" s="62"/>
    </row>
    <row r="52" spans="1:13" x14ac:dyDescent="0.25">
      <c r="A52" s="96"/>
      <c r="B52" s="96"/>
      <c r="C52" s="96"/>
      <c r="D52" s="96"/>
      <c r="E52" s="96"/>
      <c r="F52" s="96"/>
      <c r="G52" s="96"/>
      <c r="H52" s="96"/>
      <c r="I52" s="96"/>
      <c r="J52" s="96"/>
      <c r="K52" s="96"/>
      <c r="L52" s="96"/>
      <c r="M52" s="96"/>
    </row>
    <row r="53" spans="1:13" x14ac:dyDescent="0.25">
      <c r="A53" s="96"/>
      <c r="B53" s="96"/>
      <c r="C53" s="96"/>
      <c r="D53" s="96"/>
      <c r="E53" s="96"/>
      <c r="F53" s="96"/>
      <c r="G53" s="96"/>
      <c r="H53" s="96"/>
      <c r="I53" s="96"/>
      <c r="J53" s="96"/>
      <c r="K53" s="96"/>
      <c r="L53" s="96"/>
      <c r="M53" s="96"/>
    </row>
    <row r="54" spans="1:13" x14ac:dyDescent="0.25">
      <c r="A54" s="96"/>
      <c r="B54" s="96"/>
      <c r="C54" s="96"/>
      <c r="D54" s="96"/>
      <c r="E54" s="96"/>
      <c r="F54" s="96"/>
      <c r="G54" s="96"/>
      <c r="H54" s="96"/>
      <c r="I54" s="96"/>
      <c r="J54" s="96"/>
      <c r="K54" s="96"/>
      <c r="L54" s="96"/>
      <c r="M54" s="96"/>
    </row>
    <row r="55" spans="1:13" x14ac:dyDescent="0.25">
      <c r="A55" s="96"/>
      <c r="B55" s="96"/>
      <c r="C55" s="96"/>
      <c r="D55" s="96"/>
      <c r="E55" s="96"/>
      <c r="F55" s="96"/>
      <c r="G55" s="96"/>
      <c r="H55" s="96"/>
      <c r="I55" s="96"/>
      <c r="J55" s="96"/>
      <c r="K55" s="96"/>
      <c r="L55" s="96"/>
      <c r="M55" s="96"/>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9" priority="1" stopIfTrue="1">
      <formula>AND($E9&lt;=$M$9,$O9&gt;0,$E9&gt;0,$D9&lt;&gt;"LL",$D9&lt;&gt;"Alt")</formula>
    </cfRule>
  </conditionalFormatting>
  <conditionalFormatting sqref="E9 E13 E15 E19 E21 E23 E25 E27 E29 E31 E33 E35 E37 E39 E11 E17">
    <cfRule type="expression" dxfId="8" priority="2" stopIfTrue="1">
      <formula>AND($E9&lt;=$M$9,$E9&gt;0,$O9&gt;0,$D9&lt;&gt;"LL",$D9&lt;&gt;"Alt")</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8A2E0-423C-49A8-8E52-AE6BF74A4E22}">
  <dimension ref="A1:L37"/>
  <sheetViews>
    <sheetView workbookViewId="0">
      <selection activeCell="K20" sqref="K20"/>
    </sheetView>
  </sheetViews>
  <sheetFormatPr baseColWidth="10" defaultRowHeight="15" x14ac:dyDescent="0.2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x14ac:dyDescent="0.25">
      <c r="A1" s="155" t="s">
        <v>70</v>
      </c>
      <c r="B1" s="155"/>
      <c r="C1" s="155"/>
      <c r="D1" s="155"/>
      <c r="E1" s="155"/>
      <c r="F1" s="155"/>
      <c r="G1" s="155"/>
      <c r="H1" s="155"/>
      <c r="I1" s="155"/>
      <c r="J1" s="155"/>
      <c r="K1" s="155"/>
      <c r="L1" s="155"/>
    </row>
    <row r="2" spans="1:12" x14ac:dyDescent="0.25">
      <c r="A2" s="156" t="s">
        <v>0</v>
      </c>
      <c r="B2" s="156"/>
      <c r="C2" s="156"/>
      <c r="D2" s="156"/>
      <c r="E2" s="156"/>
      <c r="F2" s="1" t="s">
        <v>1</v>
      </c>
      <c r="G2" s="1" t="s">
        <v>31</v>
      </c>
      <c r="H2" s="1"/>
      <c r="I2" s="2"/>
      <c r="J2" s="2"/>
      <c r="K2" s="1" t="s">
        <v>3</v>
      </c>
      <c r="L2" s="3"/>
    </row>
    <row r="3" spans="1:12" x14ac:dyDescent="0.25">
      <c r="A3" s="157"/>
      <c r="B3" s="157"/>
      <c r="C3" s="157"/>
      <c r="D3" s="157"/>
      <c r="E3" s="157"/>
      <c r="F3" s="4"/>
      <c r="G3" s="5"/>
      <c r="H3" s="4"/>
      <c r="I3" s="6"/>
      <c r="J3" s="6"/>
      <c r="K3" s="4"/>
      <c r="L3" s="7"/>
    </row>
    <row r="4" spans="1:12" x14ac:dyDescent="0.25">
      <c r="A4" s="156" t="s">
        <v>4</v>
      </c>
      <c r="B4" s="156"/>
      <c r="C4" s="156"/>
      <c r="D4" s="156"/>
      <c r="E4" s="156"/>
      <c r="F4" s="1" t="s">
        <v>105</v>
      </c>
      <c r="G4" s="2" t="s">
        <v>34</v>
      </c>
      <c r="H4" s="2"/>
      <c r="I4" s="2"/>
      <c r="J4" s="2"/>
      <c r="K4" s="2"/>
      <c r="L4" s="8" t="s">
        <v>6</v>
      </c>
    </row>
    <row r="5" spans="1:12" ht="15.75" thickBot="1" x14ac:dyDescent="0.3">
      <c r="A5" s="158"/>
      <c r="B5" s="158"/>
      <c r="C5" s="158"/>
      <c r="D5" s="158"/>
      <c r="E5" s="158"/>
      <c r="F5" s="9"/>
      <c r="G5" s="9"/>
      <c r="H5" s="9"/>
      <c r="I5" s="10"/>
      <c r="J5" s="10"/>
      <c r="K5" s="9"/>
      <c r="L5" s="11"/>
    </row>
    <row r="6" spans="1:12" x14ac:dyDescent="0.25">
      <c r="A6" s="12"/>
      <c r="B6" s="13" t="s">
        <v>7</v>
      </c>
      <c r="C6" s="13" t="s">
        <v>8</v>
      </c>
      <c r="D6" s="13" t="s">
        <v>9</v>
      </c>
      <c r="E6" s="13" t="s">
        <v>10</v>
      </c>
      <c r="F6" s="13" t="str">
        <f>IF(G5="Femenino","Jugadora","Jugador")</f>
        <v>Jugador</v>
      </c>
      <c r="G6" s="13" t="s">
        <v>11</v>
      </c>
      <c r="H6" s="13"/>
      <c r="I6" s="13" t="s">
        <v>12</v>
      </c>
      <c r="J6" s="13"/>
      <c r="K6" s="13" t="str">
        <f>IF(G5="Femenino","Campeona","Campeón")</f>
        <v>Campeón</v>
      </c>
      <c r="L6" s="13"/>
    </row>
    <row r="7" spans="1:12" x14ac:dyDescent="0.25">
      <c r="A7" s="14"/>
      <c r="B7" s="15"/>
      <c r="C7" s="16"/>
      <c r="D7" s="16"/>
      <c r="E7" s="16"/>
      <c r="F7" s="17"/>
      <c r="G7" s="16"/>
      <c r="H7" s="16"/>
      <c r="I7" s="16"/>
      <c r="J7" s="16"/>
      <c r="K7" s="16"/>
      <c r="L7" s="16"/>
    </row>
    <row r="8" spans="1:12" x14ac:dyDescent="0.25">
      <c r="A8" s="18">
        <v>1</v>
      </c>
      <c r="B8" s="19"/>
      <c r="C8" s="20"/>
      <c r="D8" s="20"/>
      <c r="E8" s="21"/>
      <c r="F8" s="34" t="s">
        <v>36</v>
      </c>
      <c r="G8" s="23"/>
      <c r="H8" s="23"/>
      <c r="I8" s="23"/>
      <c r="J8" s="23"/>
      <c r="K8" s="23"/>
      <c r="L8" s="24"/>
    </row>
    <row r="9" spans="1:12" x14ac:dyDescent="0.25">
      <c r="A9" s="25"/>
      <c r="B9" s="26"/>
      <c r="C9" s="27"/>
      <c r="D9" s="27"/>
      <c r="E9" s="28"/>
      <c r="F9" s="29"/>
      <c r="G9" s="23"/>
      <c r="H9" s="30">
        <f>IF(G9=N8,B8,B10)</f>
        <v>0</v>
      </c>
      <c r="I9" s="28"/>
      <c r="J9" s="28"/>
      <c r="K9" s="28"/>
      <c r="L9" s="28"/>
    </row>
    <row r="10" spans="1:12" x14ac:dyDescent="0.25">
      <c r="A10" s="25">
        <v>2</v>
      </c>
      <c r="B10" s="31"/>
      <c r="C10" s="32"/>
      <c r="D10" s="32"/>
      <c r="E10" s="33"/>
      <c r="F10" s="34" t="s">
        <v>106</v>
      </c>
      <c r="G10" s="35"/>
      <c r="H10" s="30"/>
      <c r="I10" s="28"/>
      <c r="J10" s="28"/>
      <c r="K10" s="28"/>
      <c r="L10" s="28"/>
    </row>
    <row r="11" spans="1:12" x14ac:dyDescent="0.25">
      <c r="A11" s="25"/>
      <c r="B11" s="26"/>
      <c r="C11" s="27"/>
      <c r="D11" s="27"/>
      <c r="E11" s="36"/>
      <c r="F11" s="37"/>
      <c r="G11" s="38"/>
      <c r="H11" s="30"/>
      <c r="I11" s="23"/>
      <c r="J11" s="30">
        <f>IF(I11=G9,H9,H13)</f>
        <v>0</v>
      </c>
      <c r="K11" s="28"/>
      <c r="L11" s="28"/>
    </row>
    <row r="12" spans="1:12" x14ac:dyDescent="0.25">
      <c r="A12" s="18">
        <v>3</v>
      </c>
      <c r="B12" s="31"/>
      <c r="C12" s="32"/>
      <c r="D12" s="32"/>
      <c r="E12" s="33"/>
      <c r="F12" s="34" t="s">
        <v>38</v>
      </c>
      <c r="G12" s="40">
        <f>G9</f>
        <v>0</v>
      </c>
      <c r="H12" s="30"/>
      <c r="I12" s="35"/>
      <c r="J12" s="30"/>
      <c r="K12" s="28"/>
      <c r="L12" s="28"/>
    </row>
    <row r="13" spans="1:12" x14ac:dyDescent="0.25">
      <c r="A13" s="25"/>
      <c r="B13" s="26"/>
      <c r="C13" s="27"/>
      <c r="D13" s="27"/>
      <c r="E13" s="36"/>
      <c r="F13" s="29"/>
      <c r="G13" s="41"/>
      <c r="H13" s="30">
        <f>IF(G13=N12,B12,B14)</f>
        <v>0</v>
      </c>
      <c r="I13" s="38"/>
      <c r="J13" s="30"/>
      <c r="K13" s="28"/>
      <c r="L13" s="28"/>
    </row>
    <row r="14" spans="1:12" x14ac:dyDescent="0.25">
      <c r="A14" s="25">
        <v>4</v>
      </c>
      <c r="B14" s="31"/>
      <c r="C14" s="32"/>
      <c r="D14" s="32"/>
      <c r="E14" s="33"/>
      <c r="F14" s="39" t="s">
        <v>107</v>
      </c>
      <c r="G14" s="28"/>
      <c r="H14" s="30"/>
      <c r="I14" s="38"/>
      <c r="J14" s="30"/>
      <c r="K14" s="28"/>
      <c r="L14" s="28"/>
    </row>
    <row r="15" spans="1:12" x14ac:dyDescent="0.25">
      <c r="A15" s="25"/>
      <c r="B15" s="26"/>
      <c r="C15" s="27"/>
      <c r="D15" s="27"/>
      <c r="E15" s="28"/>
      <c r="F15" s="37"/>
      <c r="G15" s="28"/>
      <c r="H15" s="30"/>
      <c r="I15" s="38"/>
      <c r="J15" s="30"/>
      <c r="K15" s="23"/>
      <c r="L15" s="30"/>
    </row>
    <row r="16" spans="1:12" x14ac:dyDescent="0.25">
      <c r="A16" s="25">
        <v>5</v>
      </c>
      <c r="B16" s="31"/>
      <c r="C16" s="32"/>
      <c r="D16" s="32"/>
      <c r="E16" s="33"/>
      <c r="F16" s="34" t="s">
        <v>39</v>
      </c>
      <c r="G16" s="28"/>
      <c r="H16" s="30"/>
      <c r="I16" s="38"/>
      <c r="J16" s="30"/>
      <c r="K16" s="42"/>
      <c r="L16" s="28"/>
    </row>
    <row r="17" spans="1:12" x14ac:dyDescent="0.25">
      <c r="A17" s="25"/>
      <c r="B17" s="26"/>
      <c r="C17" s="27"/>
      <c r="D17" s="27"/>
      <c r="E17" s="28"/>
      <c r="F17" s="29"/>
      <c r="G17" s="23"/>
      <c r="H17" s="30">
        <f>IF(G17=N16,B16,B18)</f>
        <v>0</v>
      </c>
      <c r="I17" s="38"/>
      <c r="J17" s="30"/>
      <c r="K17" s="28"/>
      <c r="L17" s="28"/>
    </row>
    <row r="18" spans="1:12" x14ac:dyDescent="0.25">
      <c r="A18" s="18">
        <v>6</v>
      </c>
      <c r="B18" s="31"/>
      <c r="C18" s="32"/>
      <c r="D18" s="32"/>
      <c r="E18" s="33"/>
      <c r="F18" s="39" t="s">
        <v>108</v>
      </c>
      <c r="G18" s="35"/>
      <c r="H18" s="30"/>
      <c r="I18" s="40">
        <f>I11</f>
        <v>0</v>
      </c>
      <c r="J18" s="30"/>
      <c r="K18" s="28"/>
      <c r="L18" s="28"/>
    </row>
    <row r="19" spans="1:12" x14ac:dyDescent="0.25">
      <c r="A19" s="25"/>
      <c r="B19" s="26"/>
      <c r="C19" s="27"/>
      <c r="D19" s="27"/>
      <c r="E19" s="36"/>
      <c r="F19" s="37"/>
      <c r="G19" s="38"/>
      <c r="H19" s="30"/>
      <c r="I19" s="41"/>
      <c r="J19" s="30">
        <f>IF(I19=G17,H17,H21)</f>
        <v>0</v>
      </c>
      <c r="K19" s="28"/>
      <c r="L19" s="28"/>
    </row>
    <row r="20" spans="1:12" x14ac:dyDescent="0.25">
      <c r="A20" s="25">
        <v>7</v>
      </c>
      <c r="B20" s="31"/>
      <c r="C20" s="32"/>
      <c r="D20" s="32"/>
      <c r="E20" s="33"/>
      <c r="F20" s="34" t="s">
        <v>109</v>
      </c>
      <c r="G20" s="40">
        <f>G17</f>
        <v>0</v>
      </c>
      <c r="H20" s="30"/>
      <c r="I20" s="28"/>
      <c r="J20" s="28"/>
      <c r="K20" s="28"/>
      <c r="L20" s="28"/>
    </row>
    <row r="21" spans="1:12" x14ac:dyDescent="0.25">
      <c r="A21" s="25"/>
      <c r="B21" s="26"/>
      <c r="C21" s="27"/>
      <c r="D21" s="27"/>
      <c r="E21" s="36"/>
      <c r="F21" s="29"/>
      <c r="G21" s="41"/>
      <c r="H21" s="30">
        <f>IF(G21=N20,B20,B22)</f>
        <v>0</v>
      </c>
      <c r="I21" s="28"/>
      <c r="J21" s="28"/>
      <c r="K21" s="28"/>
      <c r="L21" s="28"/>
    </row>
    <row r="22" spans="1:12" x14ac:dyDescent="0.25">
      <c r="A22" s="18">
        <v>8</v>
      </c>
      <c r="B22" s="31"/>
      <c r="C22" s="32"/>
      <c r="D22" s="32"/>
      <c r="E22" s="43"/>
      <c r="F22" s="39" t="s">
        <v>37</v>
      </c>
      <c r="G22" s="28"/>
      <c r="H22" s="28"/>
      <c r="I22" s="28"/>
      <c r="J22" s="28"/>
      <c r="K22" s="28"/>
      <c r="L22" s="28"/>
    </row>
    <row r="23" spans="1:12" ht="15.75" thickBot="1" x14ac:dyDescent="0.3">
      <c r="A23" s="146" t="s">
        <v>17</v>
      </c>
      <c r="B23" s="146"/>
      <c r="C23" s="28"/>
      <c r="D23" s="28"/>
      <c r="E23" s="36"/>
      <c r="F23" s="23"/>
      <c r="G23" s="28"/>
      <c r="H23" s="28"/>
      <c r="I23" s="28"/>
      <c r="J23" s="28"/>
      <c r="K23" s="44"/>
      <c r="L23" s="45"/>
    </row>
    <row r="24" spans="1:12" x14ac:dyDescent="0.25">
      <c r="A24" s="127" t="s">
        <v>18</v>
      </c>
      <c r="B24" s="128"/>
      <c r="C24" s="128"/>
      <c r="D24" s="129"/>
      <c r="E24" s="46" t="s">
        <v>19</v>
      </c>
      <c r="F24" s="47" t="s">
        <v>20</v>
      </c>
      <c r="G24" s="147" t="s">
        <v>21</v>
      </c>
      <c r="H24" s="148"/>
      <c r="I24" s="149"/>
      <c r="J24" s="48"/>
      <c r="K24" s="148" t="s">
        <v>22</v>
      </c>
      <c r="L24" s="150"/>
    </row>
    <row r="25" spans="1:12" ht="15.75" thickBot="1" x14ac:dyDescent="0.3">
      <c r="A25" s="151"/>
      <c r="B25" s="152"/>
      <c r="C25" s="152"/>
      <c r="D25" s="153"/>
      <c r="E25" s="49">
        <v>1</v>
      </c>
      <c r="F25" s="50" t="str">
        <f>F8</f>
        <v>Luis Velasco Mitre</v>
      </c>
      <c r="G25" s="130"/>
      <c r="H25" s="131"/>
      <c r="I25" s="132"/>
      <c r="J25" s="51"/>
      <c r="K25" s="131"/>
      <c r="L25" s="133"/>
    </row>
    <row r="26" spans="1:12" x14ac:dyDescent="0.25">
      <c r="A26" s="140" t="s">
        <v>23</v>
      </c>
      <c r="B26" s="141"/>
      <c r="C26" s="141"/>
      <c r="D26" s="142"/>
      <c r="E26" s="52">
        <v>2</v>
      </c>
      <c r="F26" s="53" t="str">
        <f>F22</f>
        <v>Maximilian Buss Simal</v>
      </c>
      <c r="G26" s="130"/>
      <c r="H26" s="131"/>
      <c r="I26" s="132"/>
      <c r="J26" s="51"/>
      <c r="K26" s="131"/>
      <c r="L26" s="133"/>
    </row>
    <row r="27" spans="1:12" ht="15.75" thickBot="1" x14ac:dyDescent="0.3">
      <c r="A27" s="143"/>
      <c r="B27" s="144"/>
      <c r="C27" s="144"/>
      <c r="D27" s="145"/>
      <c r="E27" s="52">
        <v>3</v>
      </c>
      <c r="F27" s="53" t="str">
        <f>IF($E$13=3,$F$13,IF($E$19=3,$F$19,""))</f>
        <v/>
      </c>
      <c r="G27" s="130"/>
      <c r="H27" s="131"/>
      <c r="I27" s="132"/>
      <c r="J27" s="51"/>
      <c r="K27" s="131"/>
      <c r="L27" s="133"/>
    </row>
    <row r="28" spans="1:12" x14ac:dyDescent="0.25">
      <c r="A28" s="127" t="s">
        <v>24</v>
      </c>
      <c r="B28" s="128"/>
      <c r="C28" s="128"/>
      <c r="D28" s="129"/>
      <c r="E28" s="52">
        <v>4</v>
      </c>
      <c r="F28" s="53" t="str">
        <f>IF($E$13=4,$F$13,IF($E$19=4,$F$19,""))</f>
        <v/>
      </c>
      <c r="G28" s="130"/>
      <c r="H28" s="131"/>
      <c r="I28" s="132"/>
      <c r="J28" s="51"/>
      <c r="K28" s="131"/>
      <c r="L28" s="133"/>
    </row>
    <row r="29" spans="1:12" ht="15.75" thickBot="1" x14ac:dyDescent="0.3">
      <c r="A29" s="137"/>
      <c r="B29" s="138"/>
      <c r="C29" s="138"/>
      <c r="D29" s="139"/>
      <c r="E29" s="54"/>
      <c r="F29" s="55"/>
      <c r="G29" s="130"/>
      <c r="H29" s="131"/>
      <c r="I29" s="132"/>
      <c r="J29" s="51"/>
      <c r="K29" s="131"/>
      <c r="L29" s="133"/>
    </row>
    <row r="30" spans="1:12" x14ac:dyDescent="0.25">
      <c r="A30" s="127" t="s">
        <v>25</v>
      </c>
      <c r="B30" s="128"/>
      <c r="C30" s="128"/>
      <c r="D30" s="129"/>
      <c r="E30" s="54"/>
      <c r="F30" s="55"/>
      <c r="G30" s="130"/>
      <c r="H30" s="131"/>
      <c r="I30" s="132"/>
      <c r="J30" s="51"/>
      <c r="K30" s="131"/>
      <c r="L30" s="133"/>
    </row>
    <row r="31" spans="1:12" x14ac:dyDescent="0.25">
      <c r="A31" s="134">
        <f>L5</f>
        <v>0</v>
      </c>
      <c r="B31" s="135"/>
      <c r="C31" s="135"/>
      <c r="D31" s="136"/>
      <c r="E31" s="54"/>
      <c r="F31" s="55"/>
      <c r="G31" s="130"/>
      <c r="H31" s="131"/>
      <c r="I31" s="132"/>
      <c r="J31" s="51"/>
      <c r="K31" s="131"/>
      <c r="L31" s="133"/>
    </row>
    <row r="32" spans="1:12" ht="15.75" thickBot="1" x14ac:dyDescent="0.3">
      <c r="A32" s="118"/>
      <c r="B32" s="119"/>
      <c r="C32" s="119"/>
      <c r="D32" s="120"/>
      <c r="E32" s="56"/>
      <c r="F32" s="57"/>
      <c r="G32" s="121"/>
      <c r="H32" s="122"/>
      <c r="I32" s="123"/>
      <c r="J32" s="58"/>
      <c r="K32" s="122"/>
      <c r="L32" s="124"/>
    </row>
    <row r="33" spans="1:12" x14ac:dyDescent="0.25">
      <c r="A33" s="59"/>
      <c r="B33" s="60" t="s">
        <v>26</v>
      </c>
      <c r="C33" s="59"/>
      <c r="D33" s="59"/>
      <c r="E33" s="59"/>
      <c r="F33" s="61"/>
      <c r="G33" s="61"/>
      <c r="H33" s="61"/>
      <c r="I33" s="62"/>
      <c r="J33" s="62"/>
      <c r="K33" s="125" t="s">
        <v>27</v>
      </c>
      <c r="L33" s="125"/>
    </row>
    <row r="34" spans="1:12" x14ac:dyDescent="0.25">
      <c r="A34" s="59"/>
      <c r="B34" s="59"/>
      <c r="C34" s="59"/>
      <c r="D34" s="59"/>
      <c r="E34" s="59"/>
      <c r="F34" s="63" t="s">
        <v>28</v>
      </c>
      <c r="G34" s="126" t="s">
        <v>29</v>
      </c>
      <c r="H34" s="126"/>
      <c r="I34" s="126"/>
      <c r="J34" s="63"/>
      <c r="K34" s="61"/>
      <c r="L34" s="62"/>
    </row>
    <row r="35" spans="1:12" x14ac:dyDescent="0.25">
      <c r="A35" s="64"/>
      <c r="B35" s="64"/>
      <c r="C35" s="64"/>
      <c r="D35" s="64"/>
      <c r="E35" s="64"/>
      <c r="F35" s="64"/>
      <c r="G35" s="64"/>
      <c r="H35" s="64"/>
      <c r="I35" s="64"/>
      <c r="J35" s="64"/>
      <c r="K35" s="64"/>
      <c r="L35" s="64"/>
    </row>
    <row r="36" spans="1:12" x14ac:dyDescent="0.25">
      <c r="A36" s="64"/>
      <c r="B36" s="64"/>
      <c r="C36" s="64"/>
      <c r="D36" s="64"/>
      <c r="E36" s="64"/>
      <c r="F36" s="64"/>
      <c r="G36" s="64"/>
      <c r="H36" s="64"/>
      <c r="I36" s="64"/>
      <c r="J36" s="64"/>
      <c r="K36" s="64"/>
      <c r="L36" s="64"/>
    </row>
    <row r="37" spans="1:12" x14ac:dyDescent="0.25">
      <c r="A37" s="64"/>
      <c r="B37" s="64"/>
      <c r="C37" s="64"/>
      <c r="D37" s="64"/>
      <c r="E37" s="64"/>
      <c r="F37" s="64"/>
      <c r="G37" s="64"/>
      <c r="H37" s="64"/>
      <c r="I37" s="64"/>
      <c r="J37" s="64"/>
      <c r="K37" s="64"/>
      <c r="L37" s="64"/>
    </row>
  </sheetData>
  <mergeCells count="35">
    <mergeCell ref="A32:D32"/>
    <mergeCell ref="G32:I32"/>
    <mergeCell ref="K32:L32"/>
    <mergeCell ref="K33:L33"/>
    <mergeCell ref="G34:I34"/>
    <mergeCell ref="A30:D30"/>
    <mergeCell ref="G30:I30"/>
    <mergeCell ref="K30:L30"/>
    <mergeCell ref="A31:D31"/>
    <mergeCell ref="G31:I31"/>
    <mergeCell ref="K31:L31"/>
    <mergeCell ref="A28:D28"/>
    <mergeCell ref="G28:I28"/>
    <mergeCell ref="K28:L28"/>
    <mergeCell ref="A29:D29"/>
    <mergeCell ref="G29:I29"/>
    <mergeCell ref="K29:L29"/>
    <mergeCell ref="A26:D26"/>
    <mergeCell ref="G26:I26"/>
    <mergeCell ref="K26:L26"/>
    <mergeCell ref="A27:D27"/>
    <mergeCell ref="G27:I27"/>
    <mergeCell ref="K27:L27"/>
    <mergeCell ref="A24:D24"/>
    <mergeCell ref="G24:I24"/>
    <mergeCell ref="K24:L24"/>
    <mergeCell ref="A25:D25"/>
    <mergeCell ref="G25:I25"/>
    <mergeCell ref="K25:L25"/>
    <mergeCell ref="A1:L1"/>
    <mergeCell ref="A2:E2"/>
    <mergeCell ref="A3:E3"/>
    <mergeCell ref="A4:E4"/>
    <mergeCell ref="A5:E5"/>
    <mergeCell ref="A23:B23"/>
  </mergeCells>
  <conditionalFormatting sqref="B8:D8 B10:D10 B12:D12 B14:D14 B16:D16 B18:D18 B20:D20 B22:D22 F8 F22 F20 F18 F16 F14 F12 F10">
    <cfRule type="expression" dxfId="1" priority="1" stopIfTrue="1">
      <formula>AND($E8&lt;=$L$9,$M8&gt;0,$E8&gt;0,$D8&lt;&gt;"LL",$D8&lt;&gt;"Alt")</formula>
    </cfRule>
  </conditionalFormatting>
  <conditionalFormatting sqref="E8 E10 E12 E14 E16 E18 E20 E22">
    <cfRule type="expression" dxfId="0" priority="2" stopIfTrue="1">
      <formula>AND($E8&lt;=$L$9,$M8&gt;0,$D8&lt;&gt;"LL")</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E8B7D-05C6-4F66-94C0-B4A71A31D604}">
  <dimension ref="A1:M55"/>
  <sheetViews>
    <sheetView workbookViewId="0">
      <selection activeCell="F39" sqref="F39"/>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x14ac:dyDescent="0.25">
      <c r="A1" s="154"/>
      <c r="B1" s="154"/>
      <c r="C1" s="154"/>
      <c r="D1" s="154"/>
      <c r="E1" s="154"/>
      <c r="F1" s="154"/>
      <c r="G1" s="154"/>
      <c r="H1" s="154"/>
      <c r="I1" s="154"/>
      <c r="J1" s="154"/>
      <c r="K1" s="154"/>
      <c r="L1" s="154"/>
      <c r="M1" s="154"/>
    </row>
    <row r="2" spans="1:13" x14ac:dyDescent="0.25">
      <c r="A2" s="155" t="s">
        <v>116</v>
      </c>
      <c r="B2" s="155"/>
      <c r="C2" s="155"/>
      <c r="D2" s="155"/>
      <c r="E2" s="155"/>
      <c r="F2" s="155"/>
      <c r="G2" s="155"/>
      <c r="H2" s="155"/>
      <c r="I2" s="155"/>
      <c r="J2" s="155"/>
      <c r="K2" s="155"/>
      <c r="L2" s="155"/>
      <c r="M2" s="155"/>
    </row>
    <row r="3" spans="1:13" x14ac:dyDescent="0.25">
      <c r="A3" s="156" t="s">
        <v>0</v>
      </c>
      <c r="B3" s="156"/>
      <c r="C3" s="156"/>
      <c r="D3" s="156"/>
      <c r="E3" s="156"/>
      <c r="F3" s="1" t="s">
        <v>1</v>
      </c>
      <c r="G3" s="1" t="s">
        <v>33</v>
      </c>
      <c r="H3" s="1"/>
      <c r="I3" s="2"/>
      <c r="J3" s="2"/>
      <c r="K3" s="1" t="s">
        <v>3</v>
      </c>
      <c r="L3" s="65"/>
      <c r="M3" s="66"/>
    </row>
    <row r="4" spans="1:13" x14ac:dyDescent="0.25">
      <c r="A4" s="157"/>
      <c r="B4" s="157"/>
      <c r="C4" s="157"/>
      <c r="D4" s="157"/>
      <c r="E4" s="157"/>
      <c r="F4" s="4"/>
      <c r="G4" s="5"/>
      <c r="H4" s="5"/>
      <c r="I4" s="6"/>
      <c r="J4" s="6"/>
      <c r="K4" s="4"/>
      <c r="L4" s="4"/>
      <c r="M4" s="7"/>
    </row>
    <row r="5" spans="1:13" x14ac:dyDescent="0.25">
      <c r="A5" s="156" t="s">
        <v>4</v>
      </c>
      <c r="B5" s="156"/>
      <c r="C5" s="156"/>
      <c r="D5" s="156"/>
      <c r="E5" s="156"/>
      <c r="F5" s="1" t="s">
        <v>40</v>
      </c>
      <c r="G5" s="2" t="s">
        <v>30</v>
      </c>
      <c r="H5" s="2"/>
      <c r="I5" s="2"/>
      <c r="J5" s="2"/>
      <c r="K5" s="8" t="s">
        <v>6</v>
      </c>
      <c r="L5" s="67"/>
      <c r="M5" s="66"/>
    </row>
    <row r="6" spans="1:13" ht="15.75" thickBot="1" x14ac:dyDescent="0.3">
      <c r="A6" s="158"/>
      <c r="B6" s="158"/>
      <c r="C6" s="158"/>
      <c r="D6" s="158"/>
      <c r="E6" s="158"/>
      <c r="F6" s="9"/>
      <c r="G6" s="9"/>
      <c r="H6" s="9"/>
      <c r="I6" s="10"/>
      <c r="J6" s="10"/>
      <c r="K6" s="11"/>
      <c r="L6" s="68"/>
      <c r="M6" s="7"/>
    </row>
    <row r="7" spans="1:13" x14ac:dyDescent="0.25">
      <c r="A7" s="12"/>
      <c r="B7" s="13" t="s">
        <v>7</v>
      </c>
      <c r="C7" s="13" t="s">
        <v>8</v>
      </c>
      <c r="D7" s="13" t="s">
        <v>9</v>
      </c>
      <c r="E7" s="13" t="s">
        <v>10</v>
      </c>
      <c r="F7" s="13" t="str">
        <f>IF(G6="Femenino","Jugadora","Jugador")</f>
        <v>Jugador</v>
      </c>
      <c r="G7" s="13" t="s">
        <v>35</v>
      </c>
      <c r="H7" s="13"/>
      <c r="I7" s="13" t="s">
        <v>11</v>
      </c>
      <c r="J7" s="13"/>
      <c r="K7" s="13" t="s">
        <v>12</v>
      </c>
      <c r="L7" s="69"/>
      <c r="M7" s="69"/>
    </row>
    <row r="8" spans="1:13" x14ac:dyDescent="0.25">
      <c r="A8" s="14"/>
      <c r="B8" s="15"/>
      <c r="C8" s="16"/>
      <c r="D8" s="16"/>
      <c r="E8" s="16"/>
      <c r="F8" s="17"/>
      <c r="G8" s="16"/>
      <c r="H8" s="16"/>
      <c r="I8" s="16"/>
      <c r="J8" s="16"/>
      <c r="K8" s="16"/>
      <c r="L8" s="16"/>
      <c r="M8" s="16"/>
    </row>
    <row r="9" spans="1:13" x14ac:dyDescent="0.25">
      <c r="A9" s="70">
        <v>1</v>
      </c>
      <c r="B9" s="19" t="str">
        <f>IF($E9="","",VLOOKUP($E9,#REF!,4,FALSE))</f>
        <v/>
      </c>
      <c r="C9" s="20" t="str">
        <f>IF($E9="","",VLOOKUP($E9,#REF!,9,FALSE))</f>
        <v/>
      </c>
      <c r="D9" s="20" t="str">
        <f>IF($E9="","",VLOOKUP($E9,#REF!,11,FALSE))</f>
        <v/>
      </c>
      <c r="E9" s="21"/>
      <c r="F9" s="22" t="s">
        <v>117</v>
      </c>
      <c r="G9" s="71"/>
      <c r="H9" s="71"/>
      <c r="I9" s="71"/>
      <c r="J9" s="71"/>
      <c r="K9" s="71"/>
      <c r="L9" s="71"/>
      <c r="M9" s="24" t="e">
        <f>#REF!</f>
        <v>#REF!</v>
      </c>
    </row>
    <row r="10" spans="1:13" x14ac:dyDescent="0.25">
      <c r="A10" s="72"/>
      <c r="B10" s="73"/>
      <c r="C10" s="74"/>
      <c r="D10" s="74"/>
      <c r="E10" s="75"/>
      <c r="F10" s="76"/>
      <c r="G10" s="23"/>
      <c r="H10" s="77" t="str">
        <f>IF(G10=P9,B9,B11)</f>
        <v/>
      </c>
      <c r="I10" s="78"/>
      <c r="J10" s="78"/>
      <c r="K10" s="78"/>
      <c r="L10" s="78"/>
      <c r="M10" s="78"/>
    </row>
    <row r="11" spans="1:13" x14ac:dyDescent="0.25">
      <c r="A11" s="72">
        <v>2</v>
      </c>
      <c r="B11" s="19" t="str">
        <f>IF($E11="","",VLOOKUP($E11,#REF!,4,FALSE))</f>
        <v/>
      </c>
      <c r="C11" s="20" t="str">
        <f>IF($E11="","",VLOOKUP($E11,#REF!,9,FALSE))</f>
        <v/>
      </c>
      <c r="D11" s="20" t="str">
        <f>IF($E11="","",VLOOKUP($E11,#REF!,11,FALSE))</f>
        <v/>
      </c>
      <c r="E11" s="21"/>
      <c r="F11" s="79" t="s">
        <v>13</v>
      </c>
      <c r="G11" s="80"/>
      <c r="H11" s="81"/>
      <c r="I11" s="78"/>
      <c r="J11" s="78"/>
      <c r="K11" s="78"/>
      <c r="L11" s="78"/>
      <c r="M11" s="78"/>
    </row>
    <row r="12" spans="1:13" x14ac:dyDescent="0.25">
      <c r="A12" s="72"/>
      <c r="B12" s="73"/>
      <c r="C12" s="74"/>
      <c r="D12" s="74"/>
      <c r="E12" s="82"/>
      <c r="F12" s="83"/>
      <c r="G12" s="84"/>
      <c r="H12" s="81"/>
      <c r="I12" s="23"/>
      <c r="J12" s="85" t="str">
        <f>IF(I12=G10,H10,H14)</f>
        <v/>
      </c>
      <c r="K12" s="78"/>
      <c r="L12" s="78"/>
      <c r="M12" s="78"/>
    </row>
    <row r="13" spans="1:13" x14ac:dyDescent="0.25">
      <c r="A13" s="72">
        <v>3</v>
      </c>
      <c r="B13" s="19" t="str">
        <f>IF($E13="","",VLOOKUP($E13,#REF!,4,FALSE))</f>
        <v/>
      </c>
      <c r="C13" s="20" t="str">
        <f>IF($E13="","",VLOOKUP($E13,#REF!,9,FALSE))</f>
        <v/>
      </c>
      <c r="D13" s="20" t="str">
        <f>IF($E13="","",VLOOKUP($E13,#REF!,11,FALSE))</f>
        <v/>
      </c>
      <c r="E13" s="21"/>
      <c r="F13" s="22" t="s">
        <v>118</v>
      </c>
      <c r="G13" s="86">
        <f>G10</f>
        <v>0</v>
      </c>
      <c r="H13" s="87"/>
      <c r="I13" s="80"/>
      <c r="J13" s="85"/>
      <c r="K13" s="78"/>
      <c r="L13" s="78"/>
      <c r="M13" s="78"/>
    </row>
    <row r="14" spans="1:13" x14ac:dyDescent="0.25">
      <c r="A14" s="72"/>
      <c r="B14" s="73"/>
      <c r="C14" s="74"/>
      <c r="D14" s="74"/>
      <c r="E14" s="82"/>
      <c r="F14" s="76"/>
      <c r="G14" s="41"/>
      <c r="H14" s="88" t="str">
        <f>IF(G14=P13,B13,B15)</f>
        <v/>
      </c>
      <c r="I14" s="84"/>
      <c r="J14" s="85"/>
      <c r="K14" s="78"/>
      <c r="L14" s="78"/>
      <c r="M14" s="78"/>
    </row>
    <row r="15" spans="1:13" x14ac:dyDescent="0.25">
      <c r="A15" s="72">
        <v>4</v>
      </c>
      <c r="B15" s="19" t="str">
        <f>IF($E15="","",VLOOKUP($E15,#REF!,4,FALSE))</f>
        <v/>
      </c>
      <c r="C15" s="20" t="str">
        <f>IF($E15="","",VLOOKUP($E15,#REF!,9,FALSE))</f>
        <v/>
      </c>
      <c r="D15" s="20" t="str">
        <f>IF($E15="","",VLOOKUP($E15,#REF!,11,FALSE))</f>
        <v/>
      </c>
      <c r="E15" s="21"/>
      <c r="F15" s="22" t="s">
        <v>61</v>
      </c>
      <c r="G15" s="78"/>
      <c r="H15" s="81"/>
      <c r="I15" s="84"/>
      <c r="J15" s="85"/>
      <c r="K15" s="78"/>
      <c r="L15" s="78"/>
      <c r="M15" s="78"/>
    </row>
    <row r="16" spans="1:13" x14ac:dyDescent="0.25">
      <c r="A16" s="72"/>
      <c r="B16" s="73"/>
      <c r="C16" s="74"/>
      <c r="D16" s="74"/>
      <c r="E16" s="75"/>
      <c r="F16" s="83"/>
      <c r="G16" s="78"/>
      <c r="H16" s="81"/>
      <c r="I16" s="84"/>
      <c r="J16" s="85"/>
      <c r="K16" s="23"/>
      <c r="L16" s="85" t="str">
        <f>IF(K16=I12,J12,J20)</f>
        <v/>
      </c>
      <c r="M16" s="78"/>
    </row>
    <row r="17" spans="1:13" x14ac:dyDescent="0.25">
      <c r="A17" s="70">
        <v>5</v>
      </c>
      <c r="B17" s="19" t="str">
        <f>IF($E17="","",VLOOKUP($E17,#REF!,4,FALSE))</f>
        <v/>
      </c>
      <c r="C17" s="20" t="str">
        <f>IF($E17="","",VLOOKUP($E17,#REF!,9,FALSE))</f>
        <v/>
      </c>
      <c r="D17" s="20" t="str">
        <f>IF($E17="","",VLOOKUP($E17,#REF!,11,FALSE))</f>
        <v/>
      </c>
      <c r="E17" s="21"/>
      <c r="F17" s="22" t="s">
        <v>60</v>
      </c>
      <c r="G17" s="78"/>
      <c r="H17" s="81"/>
      <c r="I17" s="84"/>
      <c r="J17" s="85"/>
      <c r="K17" s="80"/>
      <c r="L17" s="78"/>
      <c r="M17" s="78"/>
    </row>
    <row r="18" spans="1:13" x14ac:dyDescent="0.25">
      <c r="A18" s="72"/>
      <c r="B18" s="73"/>
      <c r="C18" s="74"/>
      <c r="D18" s="74"/>
      <c r="E18" s="75"/>
      <c r="F18" s="76"/>
      <c r="G18" s="23"/>
      <c r="H18" s="77" t="str">
        <f>IF(G18=P17,B17,B19)</f>
        <v/>
      </c>
      <c r="I18" s="84"/>
      <c r="J18" s="85"/>
      <c r="K18" s="84"/>
      <c r="L18" s="78"/>
      <c r="M18" s="78"/>
    </row>
    <row r="19" spans="1:13" x14ac:dyDescent="0.25">
      <c r="A19" s="72">
        <v>6</v>
      </c>
      <c r="B19" s="19" t="str">
        <f>IF($E19="","",VLOOKUP($E19,#REF!,4,FALSE))</f>
        <v/>
      </c>
      <c r="C19" s="20" t="str">
        <f>IF($E19="","",VLOOKUP($E19,#REF!,9,FALSE))</f>
        <v/>
      </c>
      <c r="D19" s="20" t="str">
        <f>IF($E19="","",VLOOKUP($E19,#REF!,11,FALSE))</f>
        <v/>
      </c>
      <c r="E19" s="21"/>
      <c r="F19" s="79" t="s">
        <v>63</v>
      </c>
      <c r="G19" s="80"/>
      <c r="H19" s="89"/>
      <c r="I19" s="86">
        <f>I12</f>
        <v>0</v>
      </c>
      <c r="J19" s="85"/>
      <c r="K19" s="84"/>
      <c r="L19" s="78"/>
      <c r="M19" s="78"/>
    </row>
    <row r="20" spans="1:13" x14ac:dyDescent="0.25">
      <c r="A20" s="72"/>
      <c r="B20" s="73"/>
      <c r="C20" s="74"/>
      <c r="D20" s="74"/>
      <c r="E20" s="82"/>
      <c r="F20" s="83"/>
      <c r="G20" s="84"/>
      <c r="H20" s="89"/>
      <c r="I20" s="23"/>
      <c r="J20" s="85" t="str">
        <f>IF(I20=G18,H18,H22)</f>
        <v/>
      </c>
      <c r="K20" s="84"/>
      <c r="L20" s="78"/>
      <c r="M20" s="78"/>
    </row>
    <row r="21" spans="1:13" x14ac:dyDescent="0.25">
      <c r="A21" s="72">
        <v>7</v>
      </c>
      <c r="B21" s="19" t="str">
        <f>IF($E21="","",VLOOKUP($E21,#REF!,4,FALSE))</f>
        <v/>
      </c>
      <c r="C21" s="20" t="str">
        <f>IF($E21="","",VLOOKUP($E21,#REF!,9,FALSE))</f>
        <v/>
      </c>
      <c r="D21" s="20" t="str">
        <f>IF($E21="","",VLOOKUP($E21,#REF!,11,FALSE))</f>
        <v/>
      </c>
      <c r="E21" s="21"/>
      <c r="F21" s="22" t="s">
        <v>119</v>
      </c>
      <c r="G21" s="86">
        <f>G18</f>
        <v>0</v>
      </c>
      <c r="H21" s="90"/>
      <c r="I21" s="78"/>
      <c r="J21" s="78"/>
      <c r="K21" s="84"/>
      <c r="L21" s="78"/>
      <c r="M21" s="78"/>
    </row>
    <row r="22" spans="1:13" x14ac:dyDescent="0.25">
      <c r="A22" s="72"/>
      <c r="B22" s="73"/>
      <c r="C22" s="74"/>
      <c r="D22" s="74"/>
      <c r="E22" s="82"/>
      <c r="F22" s="76"/>
      <c r="G22" s="41"/>
      <c r="H22" s="77" t="str">
        <f>IF(G22=P21,B21,B23)</f>
        <v/>
      </c>
      <c r="I22" s="78"/>
      <c r="J22" s="78"/>
      <c r="K22" s="84"/>
      <c r="L22" s="78"/>
      <c r="M22" s="78"/>
    </row>
    <row r="23" spans="1:13" x14ac:dyDescent="0.25">
      <c r="A23" s="72">
        <v>8</v>
      </c>
      <c r="B23" s="19" t="str">
        <f>IF($E23="","",VLOOKUP($E23,#REF!,4,FALSE))</f>
        <v/>
      </c>
      <c r="C23" s="20" t="str">
        <f>IF($E23="","",VLOOKUP($E23,#REF!,9,FALSE))</f>
        <v/>
      </c>
      <c r="D23" s="20" t="str">
        <f>IF($E23="","",VLOOKUP($E23,#REF!,11,FALSE))</f>
        <v/>
      </c>
      <c r="E23" s="21"/>
      <c r="F23" s="79" t="s">
        <v>62</v>
      </c>
      <c r="G23" s="78"/>
      <c r="H23" s="81"/>
      <c r="I23" s="78"/>
      <c r="J23" s="78"/>
      <c r="K23" s="84"/>
      <c r="L23" s="78"/>
      <c r="M23" s="78"/>
    </row>
    <row r="24" spans="1:13" x14ac:dyDescent="0.25">
      <c r="A24" s="72"/>
      <c r="B24" s="73"/>
      <c r="C24" s="74"/>
      <c r="D24" s="74"/>
      <c r="E24" s="82"/>
      <c r="F24" s="83"/>
      <c r="G24" s="78"/>
      <c r="H24" s="81"/>
      <c r="I24" s="78"/>
      <c r="J24" s="78"/>
      <c r="K24" s="91" t="str">
        <f>IF(G6="Femenino","Campeona :","Campeón :")</f>
        <v>Campeón :</v>
      </c>
      <c r="L24" s="92"/>
      <c r="M24" s="23"/>
    </row>
    <row r="25" spans="1:13" x14ac:dyDescent="0.25">
      <c r="A25" s="72">
        <v>9</v>
      </c>
      <c r="B25" s="19" t="str">
        <f>IF($E25="","",VLOOKUP($E25,#REF!,4,FALSE))</f>
        <v/>
      </c>
      <c r="C25" s="20" t="str">
        <f>IF($E25="","",VLOOKUP($E25,#REF!,9,FALSE))</f>
        <v/>
      </c>
      <c r="D25" s="20" t="str">
        <f>IF($E25="","",VLOOKUP($E25,#REF!,11,FALSE))</f>
        <v/>
      </c>
      <c r="E25" s="21"/>
      <c r="F25" s="22" t="s">
        <v>120</v>
      </c>
      <c r="G25" s="78"/>
      <c r="H25" s="81"/>
      <c r="I25" s="78"/>
      <c r="J25" s="78"/>
      <c r="K25" s="84"/>
      <c r="L25" s="78"/>
      <c r="M25" s="78"/>
    </row>
    <row r="26" spans="1:13" x14ac:dyDescent="0.25">
      <c r="A26" s="72"/>
      <c r="B26" s="73"/>
      <c r="C26" s="74"/>
      <c r="D26" s="74"/>
      <c r="E26" s="82"/>
      <c r="F26" s="76"/>
      <c r="G26" s="23"/>
      <c r="H26" s="77" t="str">
        <f>IF(G26=P25,B25,B27)</f>
        <v/>
      </c>
      <c r="I26" s="78"/>
      <c r="J26" s="78"/>
      <c r="K26" s="84"/>
      <c r="L26" s="78"/>
      <c r="M26" s="78"/>
    </row>
    <row r="27" spans="1:13" x14ac:dyDescent="0.25">
      <c r="A27" s="72">
        <v>10</v>
      </c>
      <c r="B27" s="19" t="str">
        <f>IF($E27="","",VLOOKUP($E27,#REF!,4,FALSE))</f>
        <v/>
      </c>
      <c r="C27" s="20" t="str">
        <f>IF($E27="","",VLOOKUP($E27,#REF!,9,FALSE))</f>
        <v/>
      </c>
      <c r="D27" s="20" t="str">
        <f>IF($E27="","",VLOOKUP($E27,#REF!,11,FALSE))</f>
        <v/>
      </c>
      <c r="E27" s="21"/>
      <c r="F27" s="79" t="s">
        <v>66</v>
      </c>
      <c r="G27" s="80"/>
      <c r="H27" s="81"/>
      <c r="I27" s="78"/>
      <c r="J27" s="78"/>
      <c r="K27" s="84"/>
      <c r="L27" s="78"/>
      <c r="M27" s="78"/>
    </row>
    <row r="28" spans="1:13" x14ac:dyDescent="0.25">
      <c r="A28" s="72"/>
      <c r="B28" s="73"/>
      <c r="C28" s="74"/>
      <c r="D28" s="74"/>
      <c r="E28" s="82"/>
      <c r="F28" s="83"/>
      <c r="G28" s="84"/>
      <c r="H28" s="81"/>
      <c r="I28" s="23"/>
      <c r="J28" s="85" t="str">
        <f>IF(I28=G26,H26,H30)</f>
        <v/>
      </c>
      <c r="K28" s="84"/>
      <c r="L28" s="78"/>
      <c r="M28" s="78"/>
    </row>
    <row r="29" spans="1:13" x14ac:dyDescent="0.25">
      <c r="A29" s="72">
        <v>11</v>
      </c>
      <c r="B29" s="19" t="str">
        <f>IF($E29="","",VLOOKUP($E29,#REF!,4,FALSE))</f>
        <v/>
      </c>
      <c r="C29" s="20" t="str">
        <f>IF($E29="","",VLOOKUP($E29,#REF!,9,FALSE))</f>
        <v/>
      </c>
      <c r="D29" s="20" t="str">
        <f>IF($E29="","",VLOOKUP($E29,#REF!,11,FALSE))</f>
        <v/>
      </c>
      <c r="E29" s="21"/>
      <c r="F29" s="22" t="s">
        <v>65</v>
      </c>
      <c r="G29" s="86">
        <f>G26</f>
        <v>0</v>
      </c>
      <c r="H29" s="87"/>
      <c r="I29" s="80"/>
      <c r="J29" s="85"/>
      <c r="K29" s="84"/>
      <c r="L29" s="78"/>
      <c r="M29" s="78"/>
    </row>
    <row r="30" spans="1:13" x14ac:dyDescent="0.25">
      <c r="A30" s="72"/>
      <c r="B30" s="73"/>
      <c r="C30" s="74"/>
      <c r="D30" s="74"/>
      <c r="E30" s="75"/>
      <c r="F30" s="76"/>
      <c r="G30" s="41"/>
      <c r="H30" s="88" t="str">
        <f>IF(G30=P29,B29,B31)</f>
        <v/>
      </c>
      <c r="I30" s="84"/>
      <c r="J30" s="85"/>
      <c r="K30" s="84"/>
      <c r="L30" s="78"/>
      <c r="M30" s="78"/>
    </row>
    <row r="31" spans="1:13" x14ac:dyDescent="0.25">
      <c r="A31" s="70">
        <v>12</v>
      </c>
      <c r="B31" s="19" t="str">
        <f>IF($E31="","",VLOOKUP($E31,#REF!,4,FALSE))</f>
        <v/>
      </c>
      <c r="C31" s="20" t="str">
        <f>IF($E31="","",VLOOKUP($E31,#REF!,9,FALSE))</f>
        <v/>
      </c>
      <c r="D31" s="20" t="str">
        <f>IF($E31="","",VLOOKUP($E31,#REF!,11,FALSE))</f>
        <v/>
      </c>
      <c r="E31" s="21"/>
      <c r="F31" s="79" t="s">
        <v>64</v>
      </c>
      <c r="G31" s="78"/>
      <c r="H31" s="81"/>
      <c r="I31" s="84"/>
      <c r="J31" s="85"/>
      <c r="K31" s="86">
        <f>K16</f>
        <v>0</v>
      </c>
      <c r="L31" s="90"/>
      <c r="M31" s="78"/>
    </row>
    <row r="32" spans="1:13" x14ac:dyDescent="0.25">
      <c r="A32" s="72"/>
      <c r="B32" s="73"/>
      <c r="C32" s="74"/>
      <c r="D32" s="74"/>
      <c r="E32" s="75"/>
      <c r="F32" s="83"/>
      <c r="G32" s="78"/>
      <c r="H32" s="81"/>
      <c r="I32" s="84"/>
      <c r="J32" s="85"/>
      <c r="K32" s="41"/>
      <c r="L32" s="85" t="str">
        <f>IF(K32=I28,J28,J36)</f>
        <v/>
      </c>
      <c r="M32" s="78"/>
    </row>
    <row r="33" spans="1:13" x14ac:dyDescent="0.25">
      <c r="A33" s="72">
        <v>13</v>
      </c>
      <c r="B33" s="19" t="str">
        <f>IF($E33="","",VLOOKUP($E33,#REF!,4,FALSE))</f>
        <v/>
      </c>
      <c r="C33" s="20" t="str">
        <f>IF($E33="","",VLOOKUP($E33,#REF!,9,FALSE))</f>
        <v/>
      </c>
      <c r="D33" s="20" t="str">
        <f>IF($E33="","",VLOOKUP($E33,#REF!,11,FALSE))</f>
        <v/>
      </c>
      <c r="E33" s="21"/>
      <c r="F33" s="79" t="s">
        <v>67</v>
      </c>
      <c r="G33" s="78"/>
      <c r="H33" s="81"/>
      <c r="I33" s="84"/>
      <c r="J33" s="85"/>
      <c r="K33" s="78"/>
      <c r="L33" s="78"/>
      <c r="M33" s="78"/>
    </row>
    <row r="34" spans="1:13" x14ac:dyDescent="0.25">
      <c r="A34" s="72"/>
      <c r="B34" s="73"/>
      <c r="C34" s="74"/>
      <c r="D34" s="74"/>
      <c r="E34" s="82"/>
      <c r="F34" s="76"/>
      <c r="G34" s="23"/>
      <c r="H34" s="77" t="str">
        <f>IF(G34=P33,B33,B35)</f>
        <v/>
      </c>
      <c r="I34" s="84"/>
      <c r="J34" s="85"/>
      <c r="K34" s="78"/>
      <c r="L34" s="78"/>
      <c r="M34" s="78"/>
    </row>
    <row r="35" spans="1:13" x14ac:dyDescent="0.25">
      <c r="A35" s="72">
        <v>14</v>
      </c>
      <c r="B35" s="19" t="str">
        <f>IF($E35="","",VLOOKUP($E35,#REF!,4,FALSE))</f>
        <v/>
      </c>
      <c r="C35" s="20" t="str">
        <f>IF($E35="","",VLOOKUP($E35,#REF!,9,FALSE))</f>
        <v/>
      </c>
      <c r="D35" s="20" t="str">
        <f>IF($E35="","",VLOOKUP($E35,#REF!,11,FALSE))</f>
        <v/>
      </c>
      <c r="E35" s="21"/>
      <c r="F35" s="79" t="s">
        <v>121</v>
      </c>
      <c r="G35" s="80"/>
      <c r="H35" s="89"/>
      <c r="I35" s="86">
        <f>I28</f>
        <v>0</v>
      </c>
      <c r="J35" s="85"/>
      <c r="K35" s="78"/>
      <c r="L35" s="78"/>
      <c r="M35" s="78"/>
    </row>
    <row r="36" spans="1:13" x14ac:dyDescent="0.25">
      <c r="A36" s="72"/>
      <c r="B36" s="73"/>
      <c r="C36" s="74"/>
      <c r="D36" s="74"/>
      <c r="E36" s="82"/>
      <c r="F36" s="83"/>
      <c r="G36" s="84"/>
      <c r="H36" s="89"/>
      <c r="I36" s="41"/>
      <c r="J36" s="85" t="str">
        <f>IF(I36=G34,H34,H38)</f>
        <v/>
      </c>
      <c r="K36" s="78"/>
      <c r="L36" s="78"/>
      <c r="M36" s="78"/>
    </row>
    <row r="37" spans="1:13" x14ac:dyDescent="0.25">
      <c r="A37" s="72">
        <v>15</v>
      </c>
      <c r="B37" s="19" t="str">
        <f>IF($E37="","",VLOOKUP($E37,#REF!,4,FALSE))</f>
        <v/>
      </c>
      <c r="C37" s="20" t="str">
        <f>IF($E37="","",VLOOKUP($E37,#REF!,9,FALSE))</f>
        <v/>
      </c>
      <c r="D37" s="20" t="str">
        <f>IF($E37="","",VLOOKUP($E37,#REF!,11,FALSE))</f>
        <v/>
      </c>
      <c r="E37" s="21"/>
      <c r="F37" s="22" t="s">
        <v>13</v>
      </c>
      <c r="G37" s="86">
        <f>G34</f>
        <v>0</v>
      </c>
      <c r="H37" s="90"/>
      <c r="I37" s="78"/>
      <c r="J37" s="78"/>
      <c r="K37" s="78"/>
      <c r="L37" s="78"/>
      <c r="M37" s="78"/>
    </row>
    <row r="38" spans="1:13" x14ac:dyDescent="0.25">
      <c r="A38" s="72"/>
      <c r="B38" s="73"/>
      <c r="C38" s="74"/>
      <c r="D38" s="74"/>
      <c r="E38" s="75"/>
      <c r="F38" s="76"/>
      <c r="G38" s="41"/>
      <c r="H38" s="77" t="str">
        <f>IF(G38=P37,B37,B39)</f>
        <v/>
      </c>
      <c r="I38" s="78"/>
      <c r="J38" s="78"/>
      <c r="K38" s="78"/>
      <c r="L38" s="78"/>
      <c r="M38" s="78"/>
    </row>
    <row r="39" spans="1:13" x14ac:dyDescent="0.25">
      <c r="A39" s="70">
        <v>16</v>
      </c>
      <c r="B39" s="19" t="str">
        <f>IF($E39="","",VLOOKUP($E39,#REF!,4,FALSE))</f>
        <v/>
      </c>
      <c r="C39" s="20" t="str">
        <f>IF($E39="","",VLOOKUP($E39,#REF!,9,FALSE))</f>
        <v/>
      </c>
      <c r="D39" s="20" t="str">
        <f>IF($E39="","",VLOOKUP($E39,#REF!,11,FALSE))</f>
        <v/>
      </c>
      <c r="E39" s="21"/>
      <c r="F39" s="79" t="s">
        <v>122</v>
      </c>
      <c r="G39" s="75"/>
      <c r="H39" s="75"/>
      <c r="I39" s="75"/>
      <c r="J39" s="75"/>
      <c r="K39" s="75"/>
      <c r="L39" s="75"/>
      <c r="M39" s="75"/>
    </row>
    <row r="40" spans="1:13" ht="15.75" thickBot="1" x14ac:dyDescent="0.3">
      <c r="A40" s="146" t="s">
        <v>17</v>
      </c>
      <c r="B40" s="146"/>
      <c r="C40" s="93"/>
      <c r="D40" s="93"/>
      <c r="E40" s="93"/>
      <c r="F40" s="93"/>
      <c r="G40" s="93"/>
      <c r="H40" s="93"/>
      <c r="I40" s="93"/>
      <c r="J40" s="93"/>
      <c r="K40" s="93"/>
      <c r="L40" s="93"/>
      <c r="M40" s="93"/>
    </row>
    <row r="41" spans="1:13" x14ac:dyDescent="0.25">
      <c r="A41" s="127" t="s">
        <v>18</v>
      </c>
      <c r="B41" s="128"/>
      <c r="C41" s="128"/>
      <c r="D41" s="129"/>
      <c r="E41" s="46" t="s">
        <v>19</v>
      </c>
      <c r="F41" s="47" t="s">
        <v>41</v>
      </c>
      <c r="G41" s="147" t="s">
        <v>21</v>
      </c>
      <c r="H41" s="148"/>
      <c r="I41" s="149"/>
      <c r="J41" s="48"/>
      <c r="K41" s="148" t="s">
        <v>22</v>
      </c>
      <c r="L41" s="148"/>
      <c r="M41" s="150"/>
    </row>
    <row r="42" spans="1:13" ht="15.75" thickBot="1" x14ac:dyDescent="0.3">
      <c r="A42" s="151"/>
      <c r="B42" s="152"/>
      <c r="C42" s="152"/>
      <c r="D42" s="153"/>
      <c r="E42" s="94">
        <v>1</v>
      </c>
      <c r="F42" s="50" t="str">
        <f>F9</f>
        <v>Claudia Lobato Gómez</v>
      </c>
      <c r="G42" s="130"/>
      <c r="H42" s="131"/>
      <c r="I42" s="132"/>
      <c r="J42" s="51"/>
      <c r="K42" s="131"/>
      <c r="L42" s="131"/>
      <c r="M42" s="133"/>
    </row>
    <row r="43" spans="1:13" x14ac:dyDescent="0.25">
      <c r="A43" s="140" t="s">
        <v>23</v>
      </c>
      <c r="B43" s="141"/>
      <c r="C43" s="141"/>
      <c r="D43" s="142"/>
      <c r="E43" s="95">
        <v>2</v>
      </c>
      <c r="F43" s="53" t="str">
        <f>F39</f>
        <v>Ana García Rúa</v>
      </c>
      <c r="G43" s="130"/>
      <c r="H43" s="131"/>
      <c r="I43" s="132"/>
      <c r="J43" s="51"/>
      <c r="K43" s="131"/>
      <c r="L43" s="131"/>
      <c r="M43" s="133"/>
    </row>
    <row r="44" spans="1:13" ht="15.75" thickBot="1" x14ac:dyDescent="0.3">
      <c r="A44" s="143"/>
      <c r="B44" s="144"/>
      <c r="C44" s="144"/>
      <c r="D44" s="145"/>
      <c r="E44" s="95">
        <v>3</v>
      </c>
      <c r="F44" s="53" t="str">
        <f>IF($E$17=3,$F$17,IF($E$31=3,$F$31,""))</f>
        <v/>
      </c>
      <c r="G44" s="130"/>
      <c r="H44" s="131"/>
      <c r="I44" s="132"/>
      <c r="J44" s="51"/>
      <c r="K44" s="131"/>
      <c r="L44" s="131"/>
      <c r="M44" s="133"/>
    </row>
    <row r="45" spans="1:13" x14ac:dyDescent="0.25">
      <c r="A45" s="127" t="s">
        <v>24</v>
      </c>
      <c r="B45" s="128"/>
      <c r="C45" s="128"/>
      <c r="D45" s="129"/>
      <c r="E45" s="95">
        <v>4</v>
      </c>
      <c r="F45" s="53" t="str">
        <f>IF($E$17=4,$F$17,IF($E$31=4,$F$31,""))</f>
        <v/>
      </c>
      <c r="G45" s="130"/>
      <c r="H45" s="131"/>
      <c r="I45" s="132"/>
      <c r="J45" s="51"/>
      <c r="K45" s="131"/>
      <c r="L45" s="131"/>
      <c r="M45" s="133"/>
    </row>
    <row r="46" spans="1:13" ht="15.75" thickBot="1" x14ac:dyDescent="0.3">
      <c r="A46" s="137"/>
      <c r="B46" s="138"/>
      <c r="C46" s="138"/>
      <c r="D46" s="139"/>
      <c r="E46" s="54"/>
      <c r="F46" s="55"/>
      <c r="G46" s="130"/>
      <c r="H46" s="131"/>
      <c r="I46" s="132"/>
      <c r="J46" s="51"/>
      <c r="K46" s="131"/>
      <c r="L46" s="131"/>
      <c r="M46" s="133"/>
    </row>
    <row r="47" spans="1:13" x14ac:dyDescent="0.25">
      <c r="A47" s="127" t="s">
        <v>25</v>
      </c>
      <c r="B47" s="128"/>
      <c r="C47" s="128"/>
      <c r="D47" s="129"/>
      <c r="E47" s="54"/>
      <c r="F47" s="55"/>
      <c r="G47" s="130"/>
      <c r="H47" s="131"/>
      <c r="I47" s="132"/>
      <c r="J47" s="51"/>
      <c r="K47" s="131"/>
      <c r="L47" s="131"/>
      <c r="M47" s="133"/>
    </row>
    <row r="48" spans="1:13" x14ac:dyDescent="0.25">
      <c r="A48" s="134">
        <f>K6</f>
        <v>0</v>
      </c>
      <c r="B48" s="135"/>
      <c r="C48" s="135"/>
      <c r="D48" s="136"/>
      <c r="E48" s="54"/>
      <c r="F48" s="55"/>
      <c r="G48" s="130"/>
      <c r="H48" s="131"/>
      <c r="I48" s="132"/>
      <c r="J48" s="51"/>
      <c r="K48" s="131"/>
      <c r="L48" s="131"/>
      <c r="M48" s="133"/>
    </row>
    <row r="49" spans="1:13" ht="15.75" thickBot="1" x14ac:dyDescent="0.3">
      <c r="A49" s="118" t="e">
        <f>(#REF!)</f>
        <v>#REF!</v>
      </c>
      <c r="B49" s="119"/>
      <c r="C49" s="119"/>
      <c r="D49" s="120"/>
      <c r="E49" s="56"/>
      <c r="F49" s="57"/>
      <c r="G49" s="121"/>
      <c r="H49" s="122"/>
      <c r="I49" s="123"/>
      <c r="J49" s="58"/>
      <c r="K49" s="122"/>
      <c r="L49" s="122"/>
      <c r="M49" s="124"/>
    </row>
    <row r="50" spans="1:13" x14ac:dyDescent="0.25">
      <c r="A50" s="59"/>
      <c r="B50" s="60" t="s">
        <v>26</v>
      </c>
      <c r="C50" s="59"/>
      <c r="D50" s="59"/>
      <c r="E50" s="59"/>
      <c r="F50" s="61"/>
      <c r="G50" s="61"/>
      <c r="H50" s="61"/>
      <c r="I50" s="62"/>
      <c r="J50" s="62"/>
      <c r="K50" s="125" t="s">
        <v>27</v>
      </c>
      <c r="L50" s="125"/>
      <c r="M50" s="125"/>
    </row>
    <row r="51" spans="1:13" x14ac:dyDescent="0.25">
      <c r="A51" s="59"/>
      <c r="B51" s="59"/>
      <c r="C51" s="59"/>
      <c r="D51" s="59"/>
      <c r="E51" s="59"/>
      <c r="F51" s="63" t="s">
        <v>28</v>
      </c>
      <c r="G51" s="126" t="s">
        <v>29</v>
      </c>
      <c r="H51" s="126"/>
      <c r="I51" s="126"/>
      <c r="J51" s="63"/>
      <c r="K51" s="61"/>
      <c r="L51" s="61"/>
      <c r="M51" s="62"/>
    </row>
    <row r="52" spans="1:13" x14ac:dyDescent="0.25">
      <c r="A52" s="96"/>
      <c r="B52" s="96"/>
      <c r="C52" s="96"/>
      <c r="D52" s="96"/>
      <c r="E52" s="96"/>
      <c r="F52" s="96"/>
      <c r="G52" s="96"/>
      <c r="H52" s="96"/>
      <c r="I52" s="96"/>
      <c r="J52" s="96"/>
      <c r="K52" s="96"/>
      <c r="L52" s="96"/>
      <c r="M52" s="96"/>
    </row>
    <row r="53" spans="1:13" x14ac:dyDescent="0.25">
      <c r="A53" s="96"/>
      <c r="B53" s="96"/>
      <c r="C53" s="96"/>
      <c r="D53" s="96"/>
      <c r="E53" s="96"/>
      <c r="F53" s="96"/>
      <c r="G53" s="96"/>
      <c r="H53" s="96"/>
      <c r="I53" s="96"/>
      <c r="J53" s="96"/>
      <c r="K53" s="96"/>
      <c r="L53" s="96"/>
      <c r="M53" s="96"/>
    </row>
    <row r="54" spans="1:13" x14ac:dyDescent="0.25">
      <c r="A54" s="96"/>
      <c r="B54" s="96"/>
      <c r="C54" s="96"/>
      <c r="D54" s="96"/>
      <c r="E54" s="96"/>
      <c r="F54" s="96"/>
      <c r="G54" s="96"/>
      <c r="H54" s="96"/>
      <c r="I54" s="96"/>
      <c r="J54" s="96"/>
      <c r="K54" s="96"/>
      <c r="L54" s="96"/>
      <c r="M54" s="96"/>
    </row>
    <row r="55" spans="1:13" x14ac:dyDescent="0.25">
      <c r="A55" s="96"/>
      <c r="B55" s="96"/>
      <c r="C55" s="96"/>
      <c r="D55" s="96"/>
      <c r="E55" s="96"/>
      <c r="F55" s="96"/>
      <c r="G55" s="96"/>
      <c r="H55" s="96"/>
      <c r="I55" s="96"/>
      <c r="J55" s="96"/>
      <c r="K55" s="96"/>
      <c r="L55" s="96"/>
      <c r="M55" s="96"/>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7" priority="1" stopIfTrue="1">
      <formula>AND($E9&lt;=$M$9,$O9&gt;0,$E9&gt;0,$D9&lt;&gt;"LL",$D9&lt;&gt;"Alt")</formula>
    </cfRule>
  </conditionalFormatting>
  <conditionalFormatting sqref="E9 E13 E15 E19 E21 E23 E25 E27 E29 E31 E33 E35 E37 E39 E11 E17">
    <cfRule type="expression" dxfId="6" priority="2" stopIfTrue="1">
      <formula>AND($E9&lt;=$M$9,$E9&gt;0,$O9&gt;0,$D9&lt;&gt;"LL",$D9&lt;&gt;"Alt")</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5DF9E-1BD4-42A1-BEF0-4EBB3F79CF89}">
  <dimension ref="A1:M55"/>
  <sheetViews>
    <sheetView workbookViewId="0">
      <selection activeCell="A2" sqref="A2:M2"/>
    </sheetView>
  </sheetViews>
  <sheetFormatPr baseColWidth="10" defaultRowHeight="15" x14ac:dyDescent="0.2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x14ac:dyDescent="0.25">
      <c r="A1" s="154"/>
      <c r="B1" s="154"/>
      <c r="C1" s="154"/>
      <c r="D1" s="154"/>
      <c r="E1" s="154"/>
      <c r="F1" s="154"/>
      <c r="G1" s="154"/>
      <c r="H1" s="154"/>
      <c r="I1" s="154"/>
      <c r="J1" s="154"/>
      <c r="K1" s="154"/>
      <c r="L1" s="154"/>
      <c r="M1" s="154"/>
    </row>
    <row r="2" spans="1:13" x14ac:dyDescent="0.25">
      <c r="A2" s="155" t="s">
        <v>70</v>
      </c>
      <c r="B2" s="155"/>
      <c r="C2" s="155"/>
      <c r="D2" s="155"/>
      <c r="E2" s="155"/>
      <c r="F2" s="155"/>
      <c r="G2" s="155"/>
      <c r="H2" s="155"/>
      <c r="I2" s="155"/>
      <c r="J2" s="155"/>
      <c r="K2" s="155"/>
      <c r="L2" s="155"/>
      <c r="M2" s="155"/>
    </row>
    <row r="3" spans="1:13" x14ac:dyDescent="0.25">
      <c r="A3" s="156" t="s">
        <v>0</v>
      </c>
      <c r="B3" s="156"/>
      <c r="C3" s="156"/>
      <c r="D3" s="156"/>
      <c r="E3" s="156"/>
      <c r="F3" s="1" t="s">
        <v>1</v>
      </c>
      <c r="G3" s="1" t="s">
        <v>2</v>
      </c>
      <c r="H3" s="1"/>
      <c r="I3" s="2"/>
      <c r="J3" s="2"/>
      <c r="K3" s="1" t="s">
        <v>3</v>
      </c>
      <c r="L3" s="65"/>
      <c r="M3" s="66"/>
    </row>
    <row r="4" spans="1:13" x14ac:dyDescent="0.25">
      <c r="A4" s="157"/>
      <c r="B4" s="157"/>
      <c r="C4" s="157"/>
      <c r="D4" s="157"/>
      <c r="E4" s="157"/>
      <c r="F4" s="4"/>
      <c r="G4" s="5"/>
      <c r="H4" s="5"/>
      <c r="I4" s="6"/>
      <c r="J4" s="6"/>
      <c r="K4" s="4"/>
      <c r="L4" s="4"/>
      <c r="M4" s="7"/>
    </row>
    <row r="5" spans="1:13" x14ac:dyDescent="0.25">
      <c r="A5" s="156" t="s">
        <v>4</v>
      </c>
      <c r="B5" s="156"/>
      <c r="C5" s="156"/>
      <c r="D5" s="156"/>
      <c r="E5" s="156"/>
      <c r="F5" s="1" t="s">
        <v>45</v>
      </c>
      <c r="G5" s="2" t="s">
        <v>34</v>
      </c>
      <c r="H5" s="2"/>
      <c r="I5" s="2"/>
      <c r="J5" s="2"/>
      <c r="K5" s="8" t="s">
        <v>6</v>
      </c>
      <c r="L5" s="67"/>
      <c r="M5" s="66"/>
    </row>
    <row r="6" spans="1:13" ht="15.75" thickBot="1" x14ac:dyDescent="0.3">
      <c r="A6" s="158"/>
      <c r="B6" s="158"/>
      <c r="C6" s="158"/>
      <c r="D6" s="158"/>
      <c r="E6" s="158"/>
      <c r="F6" s="9"/>
      <c r="G6" s="9"/>
      <c r="H6" s="9"/>
      <c r="I6" s="10"/>
      <c r="J6" s="10"/>
      <c r="K6" s="11"/>
      <c r="L6" s="68"/>
      <c r="M6" s="7"/>
    </row>
    <row r="7" spans="1:13" x14ac:dyDescent="0.25">
      <c r="A7" s="12"/>
      <c r="B7" s="13" t="s">
        <v>7</v>
      </c>
      <c r="C7" s="13" t="s">
        <v>8</v>
      </c>
      <c r="D7" s="13" t="s">
        <v>9</v>
      </c>
      <c r="E7" s="13" t="s">
        <v>10</v>
      </c>
      <c r="F7" s="13" t="str">
        <f>IF(G6="Femenino","Jugadora","Jugador")</f>
        <v>Jugador</v>
      </c>
      <c r="G7" s="13" t="s">
        <v>35</v>
      </c>
      <c r="H7" s="13"/>
      <c r="I7" s="13" t="s">
        <v>11</v>
      </c>
      <c r="J7" s="13"/>
      <c r="K7" s="13" t="s">
        <v>12</v>
      </c>
      <c r="L7" s="69"/>
      <c r="M7" s="69"/>
    </row>
    <row r="8" spans="1:13" x14ac:dyDescent="0.25">
      <c r="A8" s="14"/>
      <c r="B8" s="15"/>
      <c r="C8" s="16"/>
      <c r="D8" s="16"/>
      <c r="E8" s="16"/>
      <c r="F8" s="17"/>
      <c r="G8" s="16"/>
      <c r="H8" s="16"/>
      <c r="I8" s="16"/>
      <c r="J8" s="16"/>
      <c r="K8" s="16"/>
      <c r="L8" s="16"/>
      <c r="M8" s="16"/>
    </row>
    <row r="9" spans="1:13" x14ac:dyDescent="0.25">
      <c r="A9" s="70">
        <v>1</v>
      </c>
      <c r="B9" s="19" t="str">
        <f>IF($E9="","",VLOOKUP($E9,#REF!,4,FALSE))</f>
        <v/>
      </c>
      <c r="C9" s="20" t="str">
        <f>IF($E9="","",VLOOKUP($E9,#REF!,9,FALSE))</f>
        <v/>
      </c>
      <c r="D9" s="20" t="str">
        <f>IF($E9="","",VLOOKUP($E9,#REF!,11,FALSE))</f>
        <v/>
      </c>
      <c r="E9" s="21"/>
      <c r="F9" s="22" t="s">
        <v>54</v>
      </c>
      <c r="G9" s="71"/>
      <c r="H9" s="71"/>
      <c r="I9" s="71"/>
      <c r="J9" s="71"/>
      <c r="K9" s="71"/>
      <c r="L9" s="71"/>
      <c r="M9" s="24" t="e">
        <f>#REF!</f>
        <v>#REF!</v>
      </c>
    </row>
    <row r="10" spans="1:13" x14ac:dyDescent="0.25">
      <c r="A10" s="72"/>
      <c r="B10" s="73"/>
      <c r="C10" s="74"/>
      <c r="D10" s="74"/>
      <c r="E10" s="75"/>
      <c r="F10" s="76"/>
      <c r="G10" s="23"/>
      <c r="H10" s="77" t="str">
        <f>IF(G10=P9,B9,B11)</f>
        <v/>
      </c>
      <c r="I10" s="78"/>
      <c r="J10" s="78"/>
      <c r="K10" s="78"/>
      <c r="L10" s="78"/>
      <c r="M10" s="78"/>
    </row>
    <row r="11" spans="1:13" x14ac:dyDescent="0.25">
      <c r="A11" s="72">
        <v>2</v>
      </c>
      <c r="B11" s="19" t="str">
        <f>IF($E11="","",VLOOKUP($E11,#REF!,4,FALSE))</f>
        <v/>
      </c>
      <c r="C11" s="20" t="str">
        <f>IF($E11="","",VLOOKUP($E11,#REF!,9,FALSE))</f>
        <v/>
      </c>
      <c r="D11" s="20" t="str">
        <f>IF($E11="","",VLOOKUP($E11,#REF!,11,FALSE))</f>
        <v/>
      </c>
      <c r="E11" s="21"/>
      <c r="F11" s="79" t="s">
        <v>13</v>
      </c>
      <c r="G11" s="80"/>
      <c r="H11" s="81"/>
      <c r="I11" s="78"/>
      <c r="J11" s="78"/>
      <c r="K11" s="78"/>
      <c r="L11" s="78"/>
      <c r="M11" s="78"/>
    </row>
    <row r="12" spans="1:13" x14ac:dyDescent="0.25">
      <c r="A12" s="72"/>
      <c r="B12" s="73"/>
      <c r="C12" s="74"/>
      <c r="D12" s="74"/>
      <c r="E12" s="82"/>
      <c r="F12" s="83"/>
      <c r="G12" s="84"/>
      <c r="H12" s="81"/>
      <c r="I12" s="23"/>
      <c r="J12" s="85" t="str">
        <f>IF(I12=G10,H10,H14)</f>
        <v/>
      </c>
      <c r="K12" s="78"/>
      <c r="L12" s="78"/>
      <c r="M12" s="78"/>
    </row>
    <row r="13" spans="1:13" x14ac:dyDescent="0.25">
      <c r="A13" s="72">
        <v>3</v>
      </c>
      <c r="B13" s="19" t="str">
        <f>IF($E13="","",VLOOKUP($E13,#REF!,4,FALSE))</f>
        <v/>
      </c>
      <c r="C13" s="20" t="str">
        <f>IF($E13="","",VLOOKUP($E13,#REF!,9,FALSE))</f>
        <v/>
      </c>
      <c r="D13" s="20" t="str">
        <f>IF($E13="","",VLOOKUP($E13,#REF!,11,FALSE))</f>
        <v/>
      </c>
      <c r="E13" s="21"/>
      <c r="F13" s="22" t="s">
        <v>55</v>
      </c>
      <c r="G13" s="86">
        <f>G10</f>
        <v>0</v>
      </c>
      <c r="H13" s="87"/>
      <c r="I13" s="80"/>
      <c r="J13" s="85"/>
      <c r="K13" s="78"/>
      <c r="L13" s="78"/>
      <c r="M13" s="78"/>
    </row>
    <row r="14" spans="1:13" x14ac:dyDescent="0.25">
      <c r="A14" s="72"/>
      <c r="B14" s="73"/>
      <c r="C14" s="74"/>
      <c r="D14" s="74"/>
      <c r="E14" s="82"/>
      <c r="F14" s="76"/>
      <c r="G14" s="41"/>
      <c r="H14" s="88" t="str">
        <f>IF(G14=P13,B13,B15)</f>
        <v/>
      </c>
      <c r="I14" s="84"/>
      <c r="J14" s="85"/>
      <c r="K14" s="78"/>
      <c r="L14" s="78"/>
      <c r="M14" s="78"/>
    </row>
    <row r="15" spans="1:13" x14ac:dyDescent="0.25">
      <c r="A15" s="72">
        <v>4</v>
      </c>
      <c r="B15" s="19" t="str">
        <f>IF($E15="","",VLOOKUP($E15,#REF!,4,FALSE))</f>
        <v/>
      </c>
      <c r="C15" s="20" t="str">
        <f>IF($E15="","",VLOOKUP($E15,#REF!,9,FALSE))</f>
        <v/>
      </c>
      <c r="D15" s="20" t="str">
        <f>IF($E15="","",VLOOKUP($E15,#REF!,11,FALSE))</f>
        <v/>
      </c>
      <c r="E15" s="21"/>
      <c r="F15" s="79" t="s">
        <v>110</v>
      </c>
      <c r="G15" s="78"/>
      <c r="H15" s="81"/>
      <c r="I15" s="84"/>
      <c r="J15" s="85"/>
      <c r="K15" s="78"/>
      <c r="L15" s="78"/>
      <c r="M15" s="78"/>
    </row>
    <row r="16" spans="1:13" x14ac:dyDescent="0.25">
      <c r="A16" s="72"/>
      <c r="B16" s="73"/>
      <c r="C16" s="74"/>
      <c r="D16" s="74"/>
      <c r="E16" s="75"/>
      <c r="F16" s="83"/>
      <c r="G16" s="78"/>
      <c r="H16" s="81"/>
      <c r="I16" s="84"/>
      <c r="J16" s="85"/>
      <c r="K16" s="23"/>
      <c r="L16" s="85" t="str">
        <f>IF(K16=I12,J12,J20)</f>
        <v/>
      </c>
      <c r="M16" s="78"/>
    </row>
    <row r="17" spans="1:13" x14ac:dyDescent="0.25">
      <c r="A17" s="70">
        <v>5</v>
      </c>
      <c r="B17" s="19" t="str">
        <f>IF($E17="","",VLOOKUP($E17,#REF!,4,FALSE))</f>
        <v/>
      </c>
      <c r="C17" s="20" t="str">
        <f>IF($E17="","",VLOOKUP($E17,#REF!,9,FALSE))</f>
        <v/>
      </c>
      <c r="D17" s="20" t="str">
        <f>IF($E17="","",VLOOKUP($E17,#REF!,11,FALSE))</f>
        <v/>
      </c>
      <c r="E17" s="21"/>
      <c r="F17" s="22" t="s">
        <v>59</v>
      </c>
      <c r="G17" s="78"/>
      <c r="H17" s="81"/>
      <c r="I17" s="84"/>
      <c r="J17" s="85"/>
      <c r="K17" s="80"/>
      <c r="L17" s="78"/>
      <c r="M17" s="78"/>
    </row>
    <row r="18" spans="1:13" x14ac:dyDescent="0.25">
      <c r="A18" s="72"/>
      <c r="B18" s="73"/>
      <c r="C18" s="74"/>
      <c r="D18" s="74"/>
      <c r="E18" s="75"/>
      <c r="F18" s="76"/>
      <c r="G18" s="23"/>
      <c r="H18" s="77" t="str">
        <f>IF(G18=P17,B17,B19)</f>
        <v/>
      </c>
      <c r="I18" s="84"/>
      <c r="J18" s="85"/>
      <c r="K18" s="84"/>
      <c r="L18" s="78"/>
      <c r="M18" s="78"/>
    </row>
    <row r="19" spans="1:13" x14ac:dyDescent="0.25">
      <c r="A19" s="72">
        <v>6</v>
      </c>
      <c r="B19" s="19" t="str">
        <f>IF($E19="","",VLOOKUP($E19,#REF!,4,FALSE))</f>
        <v/>
      </c>
      <c r="C19" s="20" t="str">
        <f>IF($E19="","",VLOOKUP($E19,#REF!,9,FALSE))</f>
        <v/>
      </c>
      <c r="D19" s="20" t="str">
        <f>IF($E19="","",VLOOKUP($E19,#REF!,11,FALSE))</f>
        <v/>
      </c>
      <c r="E19" s="21"/>
      <c r="F19" s="79" t="s">
        <v>56</v>
      </c>
      <c r="G19" s="80"/>
      <c r="H19" s="89"/>
      <c r="I19" s="86">
        <f>I12</f>
        <v>0</v>
      </c>
      <c r="J19" s="85"/>
      <c r="K19" s="84"/>
      <c r="L19" s="78"/>
      <c r="M19" s="78"/>
    </row>
    <row r="20" spans="1:13" x14ac:dyDescent="0.25">
      <c r="A20" s="72"/>
      <c r="B20" s="73"/>
      <c r="C20" s="74"/>
      <c r="D20" s="74"/>
      <c r="E20" s="82"/>
      <c r="F20" s="83"/>
      <c r="G20" s="84"/>
      <c r="H20" s="89"/>
      <c r="I20" s="23"/>
      <c r="J20" s="85" t="str">
        <f>IF(I20=G18,H18,H22)</f>
        <v/>
      </c>
      <c r="K20" s="84"/>
      <c r="L20" s="78"/>
      <c r="M20" s="78"/>
    </row>
    <row r="21" spans="1:13" x14ac:dyDescent="0.25">
      <c r="A21" s="72">
        <v>7</v>
      </c>
      <c r="B21" s="19" t="str">
        <f>IF($E21="","",VLOOKUP($E21,#REF!,4,FALSE))</f>
        <v/>
      </c>
      <c r="C21" s="20" t="str">
        <f>IF($E21="","",VLOOKUP($E21,#REF!,9,FALSE))</f>
        <v/>
      </c>
      <c r="D21" s="20" t="str">
        <f>IF($E21="","",VLOOKUP($E21,#REF!,11,FALSE))</f>
        <v/>
      </c>
      <c r="E21" s="21"/>
      <c r="F21" s="22" t="s">
        <v>57</v>
      </c>
      <c r="G21" s="86">
        <f>G18</f>
        <v>0</v>
      </c>
      <c r="H21" s="90"/>
      <c r="I21" s="78"/>
      <c r="J21" s="78"/>
      <c r="K21" s="84"/>
      <c r="L21" s="78"/>
      <c r="M21" s="78"/>
    </row>
    <row r="22" spans="1:13" x14ac:dyDescent="0.25">
      <c r="A22" s="72"/>
      <c r="B22" s="73"/>
      <c r="C22" s="74"/>
      <c r="D22" s="74"/>
      <c r="E22" s="82"/>
      <c r="F22" s="76"/>
      <c r="G22" s="41"/>
      <c r="H22" s="77" t="str">
        <f>IF(G22=P21,B21,B23)</f>
        <v/>
      </c>
      <c r="I22" s="78"/>
      <c r="J22" s="78"/>
      <c r="K22" s="84"/>
      <c r="L22" s="78"/>
      <c r="M22" s="78"/>
    </row>
    <row r="23" spans="1:13" x14ac:dyDescent="0.25">
      <c r="A23" s="72">
        <v>8</v>
      </c>
      <c r="B23" s="19" t="str">
        <f>IF($E23="","",VLOOKUP($E23,#REF!,4,FALSE))</f>
        <v/>
      </c>
      <c r="C23" s="20" t="str">
        <f>IF($E23="","",VLOOKUP($E23,#REF!,9,FALSE))</f>
        <v/>
      </c>
      <c r="D23" s="20" t="str">
        <f>IF($E23="","",VLOOKUP($E23,#REF!,11,FALSE))</f>
        <v/>
      </c>
      <c r="E23" s="21"/>
      <c r="F23" s="79" t="s">
        <v>13</v>
      </c>
      <c r="G23" s="78"/>
      <c r="H23" s="81"/>
      <c r="I23" s="78"/>
      <c r="J23" s="78"/>
      <c r="K23" s="84"/>
      <c r="L23" s="78"/>
      <c r="M23" s="78"/>
    </row>
    <row r="24" spans="1:13" x14ac:dyDescent="0.25">
      <c r="A24" s="72"/>
      <c r="B24" s="73"/>
      <c r="C24" s="74"/>
      <c r="D24" s="74"/>
      <c r="E24" s="82"/>
      <c r="F24" s="83"/>
      <c r="G24" s="78"/>
      <c r="H24" s="81"/>
      <c r="I24" s="78"/>
      <c r="J24" s="78"/>
      <c r="K24" s="91" t="str">
        <f>IF(G6="Femenino","Campeona :","Campeón :")</f>
        <v>Campeón :</v>
      </c>
      <c r="L24" s="92"/>
      <c r="M24" s="23"/>
    </row>
    <row r="25" spans="1:13" x14ac:dyDescent="0.25">
      <c r="A25" s="72">
        <v>9</v>
      </c>
      <c r="B25" s="19" t="str">
        <f>IF($E25="","",VLOOKUP($E25,#REF!,4,FALSE))</f>
        <v/>
      </c>
      <c r="C25" s="20" t="str">
        <f>IF($E25="","",VLOOKUP($E25,#REF!,9,FALSE))</f>
        <v/>
      </c>
      <c r="D25" s="20" t="str">
        <f>IF($E25="","",VLOOKUP($E25,#REF!,11,FALSE))</f>
        <v/>
      </c>
      <c r="E25" s="21"/>
      <c r="F25" s="22" t="s">
        <v>13</v>
      </c>
      <c r="G25" s="78"/>
      <c r="H25" s="81"/>
      <c r="I25" s="78"/>
      <c r="J25" s="78"/>
      <c r="K25" s="84"/>
      <c r="L25" s="78"/>
      <c r="M25" s="78"/>
    </row>
    <row r="26" spans="1:13" x14ac:dyDescent="0.25">
      <c r="A26" s="72"/>
      <c r="B26" s="73"/>
      <c r="C26" s="74"/>
      <c r="D26" s="74"/>
      <c r="E26" s="82"/>
      <c r="F26" s="76"/>
      <c r="G26" s="23"/>
      <c r="H26" s="77" t="str">
        <f>IF(G26=P25,B25,B27)</f>
        <v/>
      </c>
      <c r="I26" s="78"/>
      <c r="J26" s="78"/>
      <c r="K26" s="84"/>
      <c r="L26" s="78"/>
      <c r="M26" s="78"/>
    </row>
    <row r="27" spans="1:13" x14ac:dyDescent="0.25">
      <c r="A27" s="72">
        <v>10</v>
      </c>
      <c r="B27" s="19" t="str">
        <f>IF($E27="","",VLOOKUP($E27,#REF!,4,FALSE))</f>
        <v/>
      </c>
      <c r="C27" s="20" t="str">
        <f>IF($E27="","",VLOOKUP($E27,#REF!,9,FALSE))</f>
        <v/>
      </c>
      <c r="D27" s="20" t="str">
        <f>IF($E27="","",VLOOKUP($E27,#REF!,11,FALSE))</f>
        <v/>
      </c>
      <c r="E27" s="21"/>
      <c r="F27" s="79" t="s">
        <v>111</v>
      </c>
      <c r="G27" s="80"/>
      <c r="H27" s="81"/>
      <c r="I27" s="78"/>
      <c r="J27" s="78"/>
      <c r="K27" s="84"/>
      <c r="L27" s="78"/>
      <c r="M27" s="78"/>
    </row>
    <row r="28" spans="1:13" x14ac:dyDescent="0.25">
      <c r="A28" s="72"/>
      <c r="B28" s="73"/>
      <c r="C28" s="74"/>
      <c r="D28" s="74"/>
      <c r="E28" s="82"/>
      <c r="F28" s="83"/>
      <c r="G28" s="84"/>
      <c r="H28" s="81"/>
      <c r="I28" s="23"/>
      <c r="J28" s="85" t="str">
        <f>IF(I28=G26,H26,H30)</f>
        <v/>
      </c>
      <c r="K28" s="84"/>
      <c r="L28" s="78"/>
      <c r="M28" s="78"/>
    </row>
    <row r="29" spans="1:13" x14ac:dyDescent="0.25">
      <c r="A29" s="72">
        <v>11</v>
      </c>
      <c r="B29" s="19" t="str">
        <f>IF($E29="","",VLOOKUP($E29,#REF!,4,FALSE))</f>
        <v/>
      </c>
      <c r="C29" s="20" t="str">
        <f>IF($E29="","",VLOOKUP($E29,#REF!,9,FALSE))</f>
        <v/>
      </c>
      <c r="D29" s="20" t="str">
        <f>IF($E29="","",VLOOKUP($E29,#REF!,11,FALSE))</f>
        <v/>
      </c>
      <c r="E29" s="21"/>
      <c r="F29" s="22" t="s">
        <v>58</v>
      </c>
      <c r="G29" s="86">
        <f>G26</f>
        <v>0</v>
      </c>
      <c r="H29" s="87"/>
      <c r="I29" s="80"/>
      <c r="J29" s="85"/>
      <c r="K29" s="84"/>
      <c r="L29" s="78"/>
      <c r="M29" s="78"/>
    </row>
    <row r="30" spans="1:13" x14ac:dyDescent="0.25">
      <c r="A30" s="72"/>
      <c r="B30" s="73"/>
      <c r="C30" s="74"/>
      <c r="D30" s="74"/>
      <c r="E30" s="75"/>
      <c r="F30" s="76"/>
      <c r="G30" s="41"/>
      <c r="H30" s="88" t="str">
        <f>IF(G30=P29,B29,B31)</f>
        <v/>
      </c>
      <c r="I30" s="84"/>
      <c r="J30" s="85"/>
      <c r="K30" s="84"/>
      <c r="L30" s="78"/>
      <c r="M30" s="78"/>
    </row>
    <row r="31" spans="1:13" x14ac:dyDescent="0.25">
      <c r="A31" s="70">
        <v>12</v>
      </c>
      <c r="B31" s="19" t="str">
        <f>IF($E31="","",VLOOKUP($E31,#REF!,4,FALSE))</f>
        <v/>
      </c>
      <c r="C31" s="20" t="str">
        <f>IF($E31="","",VLOOKUP($E31,#REF!,9,FALSE))</f>
        <v/>
      </c>
      <c r="D31" s="20" t="str">
        <f>IF($E31="","",VLOOKUP($E31,#REF!,11,FALSE))</f>
        <v/>
      </c>
      <c r="E31" s="21"/>
      <c r="F31" s="79" t="s">
        <v>112</v>
      </c>
      <c r="G31" s="78"/>
      <c r="H31" s="81"/>
      <c r="I31" s="84"/>
      <c r="J31" s="85"/>
      <c r="K31" s="86">
        <f>K16</f>
        <v>0</v>
      </c>
      <c r="L31" s="90"/>
      <c r="M31" s="78"/>
    </row>
    <row r="32" spans="1:13" x14ac:dyDescent="0.25">
      <c r="A32" s="72"/>
      <c r="B32" s="73"/>
      <c r="C32" s="74"/>
      <c r="D32" s="74"/>
      <c r="E32" s="75"/>
      <c r="F32" s="83"/>
      <c r="G32" s="78"/>
      <c r="H32" s="81"/>
      <c r="I32" s="84"/>
      <c r="J32" s="85"/>
      <c r="K32" s="41"/>
      <c r="L32" s="85" t="str">
        <f>IF(K32=I28,J28,J36)</f>
        <v/>
      </c>
      <c r="M32" s="78"/>
    </row>
    <row r="33" spans="1:13" x14ac:dyDescent="0.25">
      <c r="A33" s="72">
        <v>13</v>
      </c>
      <c r="B33" s="19" t="str">
        <f>IF($E33="","",VLOOKUP($E33,#REF!,4,FALSE))</f>
        <v/>
      </c>
      <c r="C33" s="20" t="str">
        <f>IF($E33="","",VLOOKUP($E33,#REF!,9,FALSE))</f>
        <v/>
      </c>
      <c r="D33" s="20" t="str">
        <f>IF($E33="","",VLOOKUP($E33,#REF!,11,FALSE))</f>
        <v/>
      </c>
      <c r="E33" s="21"/>
      <c r="F33" s="22" t="s">
        <v>113</v>
      </c>
      <c r="G33" s="78"/>
      <c r="H33" s="81"/>
      <c r="I33" s="84"/>
      <c r="J33" s="85"/>
      <c r="K33" s="78"/>
      <c r="L33" s="78"/>
      <c r="M33" s="78"/>
    </row>
    <row r="34" spans="1:13" x14ac:dyDescent="0.25">
      <c r="A34" s="72"/>
      <c r="B34" s="73"/>
      <c r="C34" s="74"/>
      <c r="D34" s="74"/>
      <c r="E34" s="82"/>
      <c r="F34" s="76"/>
      <c r="G34" s="23"/>
      <c r="H34" s="77" t="str">
        <f>IF(G34=P33,B33,B35)</f>
        <v/>
      </c>
      <c r="I34" s="84"/>
      <c r="J34" s="85"/>
      <c r="K34" s="78"/>
      <c r="L34" s="78"/>
      <c r="M34" s="78"/>
    </row>
    <row r="35" spans="1:13" x14ac:dyDescent="0.25">
      <c r="A35" s="72">
        <v>14</v>
      </c>
      <c r="B35" s="19" t="str">
        <f>IF($E35="","",VLOOKUP($E35,#REF!,4,FALSE))</f>
        <v/>
      </c>
      <c r="C35" s="20" t="str">
        <f>IF($E35="","",VLOOKUP($E35,#REF!,9,FALSE))</f>
        <v/>
      </c>
      <c r="D35" s="20" t="str">
        <f>IF($E35="","",VLOOKUP($E35,#REF!,11,FALSE))</f>
        <v/>
      </c>
      <c r="E35" s="21"/>
      <c r="F35" s="79" t="s">
        <v>114</v>
      </c>
      <c r="G35" s="80"/>
      <c r="H35" s="89"/>
      <c r="I35" s="86">
        <f>I28</f>
        <v>0</v>
      </c>
      <c r="J35" s="85"/>
      <c r="K35" s="78"/>
      <c r="L35" s="78"/>
      <c r="M35" s="78"/>
    </row>
    <row r="36" spans="1:13" x14ac:dyDescent="0.25">
      <c r="A36" s="72"/>
      <c r="B36" s="73"/>
      <c r="C36" s="74"/>
      <c r="D36" s="74"/>
      <c r="E36" s="82"/>
      <c r="F36" s="83"/>
      <c r="G36" s="84"/>
      <c r="H36" s="89"/>
      <c r="I36" s="41"/>
      <c r="J36" s="85" t="str">
        <f>IF(I36=G34,H34,H38)</f>
        <v/>
      </c>
      <c r="K36" s="78"/>
      <c r="L36" s="78"/>
      <c r="M36" s="78"/>
    </row>
    <row r="37" spans="1:13" x14ac:dyDescent="0.25">
      <c r="A37" s="72">
        <v>15</v>
      </c>
      <c r="B37" s="19" t="str">
        <f>IF($E37="","",VLOOKUP($E37,#REF!,4,FALSE))</f>
        <v/>
      </c>
      <c r="C37" s="20" t="str">
        <f>IF($E37="","",VLOOKUP($E37,#REF!,9,FALSE))</f>
        <v/>
      </c>
      <c r="D37" s="20" t="str">
        <f>IF($E37="","",VLOOKUP($E37,#REF!,11,FALSE))</f>
        <v/>
      </c>
      <c r="E37" s="21"/>
      <c r="F37" s="22" t="s">
        <v>13</v>
      </c>
      <c r="G37" s="86">
        <f>G34</f>
        <v>0</v>
      </c>
      <c r="H37" s="90"/>
      <c r="I37" s="78"/>
      <c r="J37" s="78"/>
      <c r="K37" s="78"/>
      <c r="L37" s="78"/>
      <c r="M37" s="78"/>
    </row>
    <row r="38" spans="1:13" x14ac:dyDescent="0.25">
      <c r="A38" s="72"/>
      <c r="B38" s="73"/>
      <c r="C38" s="74"/>
      <c r="D38" s="74"/>
      <c r="E38" s="75"/>
      <c r="F38" s="76"/>
      <c r="G38" s="41"/>
      <c r="H38" s="77" t="str">
        <f>IF(G38=P37,B37,B39)</f>
        <v/>
      </c>
      <c r="I38" s="78"/>
      <c r="J38" s="78"/>
      <c r="K38" s="78"/>
      <c r="L38" s="78"/>
      <c r="M38" s="78"/>
    </row>
    <row r="39" spans="1:13" x14ac:dyDescent="0.25">
      <c r="A39" s="70">
        <v>16</v>
      </c>
      <c r="B39" s="19" t="str">
        <f>IF($E39="","",VLOOKUP($E39,#REF!,4,FALSE))</f>
        <v/>
      </c>
      <c r="C39" s="20" t="str">
        <f>IF($E39="","",VLOOKUP($E39,#REF!,9,FALSE))</f>
        <v/>
      </c>
      <c r="D39" s="20" t="str">
        <f>IF($E39="","",VLOOKUP($E39,#REF!,11,FALSE))</f>
        <v/>
      </c>
      <c r="E39" s="21"/>
      <c r="F39" s="79" t="s">
        <v>115</v>
      </c>
      <c r="G39" s="75"/>
      <c r="H39" s="75"/>
      <c r="I39" s="75"/>
      <c r="J39" s="75"/>
      <c r="K39" s="75"/>
      <c r="L39" s="75"/>
      <c r="M39" s="75"/>
    </row>
    <row r="40" spans="1:13" ht="15.75" thickBot="1" x14ac:dyDescent="0.3">
      <c r="A40" s="146" t="s">
        <v>17</v>
      </c>
      <c r="B40" s="146"/>
      <c r="C40" s="93"/>
      <c r="D40" s="93"/>
      <c r="E40" s="93"/>
      <c r="F40" s="93"/>
      <c r="G40" s="93"/>
      <c r="H40" s="93"/>
      <c r="I40" s="93"/>
      <c r="J40" s="93"/>
      <c r="K40" s="93"/>
      <c r="L40" s="93"/>
      <c r="M40" s="93"/>
    </row>
    <row r="41" spans="1:13" x14ac:dyDescent="0.25">
      <c r="A41" s="127" t="s">
        <v>18</v>
      </c>
      <c r="B41" s="128"/>
      <c r="C41" s="128"/>
      <c r="D41" s="129"/>
      <c r="E41" s="46" t="s">
        <v>19</v>
      </c>
      <c r="F41" s="47" t="s">
        <v>20</v>
      </c>
      <c r="G41" s="147" t="s">
        <v>21</v>
      </c>
      <c r="H41" s="148"/>
      <c r="I41" s="149"/>
      <c r="J41" s="48"/>
      <c r="K41" s="148" t="s">
        <v>22</v>
      </c>
      <c r="L41" s="148"/>
      <c r="M41" s="150"/>
    </row>
    <row r="42" spans="1:13" ht="15.75" thickBot="1" x14ac:dyDescent="0.3">
      <c r="A42" s="151"/>
      <c r="B42" s="152"/>
      <c r="C42" s="152"/>
      <c r="D42" s="153"/>
      <c r="E42" s="94">
        <v>1</v>
      </c>
      <c r="F42" s="50" t="str">
        <f>F9</f>
        <v>Rodrigo Montes Trujillo</v>
      </c>
      <c r="G42" s="130"/>
      <c r="H42" s="131"/>
      <c r="I42" s="132"/>
      <c r="J42" s="51"/>
      <c r="K42" s="131"/>
      <c r="L42" s="131"/>
      <c r="M42" s="133"/>
    </row>
    <row r="43" spans="1:13" x14ac:dyDescent="0.25">
      <c r="A43" s="140" t="s">
        <v>23</v>
      </c>
      <c r="B43" s="141"/>
      <c r="C43" s="141"/>
      <c r="D43" s="142"/>
      <c r="E43" s="95">
        <v>2</v>
      </c>
      <c r="F43" s="53" t="str">
        <f>F39</f>
        <v>Sandro Ramírez Gómez</v>
      </c>
      <c r="G43" s="130"/>
      <c r="H43" s="131"/>
      <c r="I43" s="132"/>
      <c r="J43" s="51"/>
      <c r="K43" s="131"/>
      <c r="L43" s="131"/>
      <c r="M43" s="133"/>
    </row>
    <row r="44" spans="1:13" ht="15.75" thickBot="1" x14ac:dyDescent="0.3">
      <c r="A44" s="143"/>
      <c r="B44" s="144"/>
      <c r="C44" s="144"/>
      <c r="D44" s="145"/>
      <c r="E44" s="95">
        <v>3</v>
      </c>
      <c r="F44" s="53" t="str">
        <f>IF($E$17=3,$F$17,IF($E$31=3,$F$31,""))</f>
        <v/>
      </c>
      <c r="G44" s="130"/>
      <c r="H44" s="131"/>
      <c r="I44" s="132"/>
      <c r="J44" s="51"/>
      <c r="K44" s="131"/>
      <c r="L44" s="131"/>
      <c r="M44" s="133"/>
    </row>
    <row r="45" spans="1:13" x14ac:dyDescent="0.25">
      <c r="A45" s="127" t="s">
        <v>24</v>
      </c>
      <c r="B45" s="128"/>
      <c r="C45" s="128"/>
      <c r="D45" s="129"/>
      <c r="E45" s="95">
        <v>4</v>
      </c>
      <c r="F45" s="53" t="str">
        <f>IF($E$17=4,$F$17,IF($E$31=4,$F$31,""))</f>
        <v/>
      </c>
      <c r="G45" s="130"/>
      <c r="H45" s="131"/>
      <c r="I45" s="132"/>
      <c r="J45" s="51"/>
      <c r="K45" s="131"/>
      <c r="L45" s="131"/>
      <c r="M45" s="133"/>
    </row>
    <row r="46" spans="1:13" ht="15.75" thickBot="1" x14ac:dyDescent="0.3">
      <c r="A46" s="137"/>
      <c r="B46" s="138"/>
      <c r="C46" s="138"/>
      <c r="D46" s="139"/>
      <c r="E46" s="54"/>
      <c r="F46" s="55"/>
      <c r="G46" s="130"/>
      <c r="H46" s="131"/>
      <c r="I46" s="132"/>
      <c r="J46" s="51"/>
      <c r="K46" s="131"/>
      <c r="L46" s="131"/>
      <c r="M46" s="133"/>
    </row>
    <row r="47" spans="1:13" x14ac:dyDescent="0.25">
      <c r="A47" s="127" t="s">
        <v>25</v>
      </c>
      <c r="B47" s="128"/>
      <c r="C47" s="128"/>
      <c r="D47" s="129"/>
      <c r="E47" s="54"/>
      <c r="F47" s="55"/>
      <c r="G47" s="130"/>
      <c r="H47" s="131"/>
      <c r="I47" s="132"/>
      <c r="J47" s="51"/>
      <c r="K47" s="131"/>
      <c r="L47" s="131"/>
      <c r="M47" s="133"/>
    </row>
    <row r="48" spans="1:13" x14ac:dyDescent="0.25">
      <c r="A48" s="134">
        <f>K6</f>
        <v>0</v>
      </c>
      <c r="B48" s="135"/>
      <c r="C48" s="135"/>
      <c r="D48" s="136"/>
      <c r="E48" s="54"/>
      <c r="F48" s="55"/>
      <c r="G48" s="130"/>
      <c r="H48" s="131"/>
      <c r="I48" s="132"/>
      <c r="J48" s="51"/>
      <c r="K48" s="131"/>
      <c r="L48" s="131"/>
      <c r="M48" s="133"/>
    </row>
    <row r="49" spans="1:13" ht="15.75" thickBot="1" x14ac:dyDescent="0.3">
      <c r="A49" s="118" t="e">
        <f>(#REF!)</f>
        <v>#REF!</v>
      </c>
      <c r="B49" s="119"/>
      <c r="C49" s="119"/>
      <c r="D49" s="120"/>
      <c r="E49" s="56"/>
      <c r="F49" s="57"/>
      <c r="G49" s="121"/>
      <c r="H49" s="122"/>
      <c r="I49" s="123"/>
      <c r="J49" s="58"/>
      <c r="K49" s="122"/>
      <c r="L49" s="122"/>
      <c r="M49" s="124"/>
    </row>
    <row r="50" spans="1:13" x14ac:dyDescent="0.25">
      <c r="A50" s="59"/>
      <c r="B50" s="60" t="s">
        <v>26</v>
      </c>
      <c r="C50" s="59"/>
      <c r="D50" s="59"/>
      <c r="E50" s="59"/>
      <c r="F50" s="61"/>
      <c r="G50" s="61"/>
      <c r="H50" s="61"/>
      <c r="I50" s="62"/>
      <c r="J50" s="62"/>
      <c r="K50" s="125" t="s">
        <v>27</v>
      </c>
      <c r="L50" s="125"/>
      <c r="M50" s="125"/>
    </row>
    <row r="51" spans="1:13" x14ac:dyDescent="0.25">
      <c r="A51" s="59"/>
      <c r="B51" s="59"/>
      <c r="C51" s="59"/>
      <c r="D51" s="59"/>
      <c r="E51" s="59"/>
      <c r="F51" s="63" t="s">
        <v>28</v>
      </c>
      <c r="G51" s="126" t="s">
        <v>29</v>
      </c>
      <c r="H51" s="126"/>
      <c r="I51" s="126"/>
      <c r="J51" s="63"/>
      <c r="K51" s="61"/>
      <c r="L51" s="61"/>
      <c r="M51" s="62"/>
    </row>
    <row r="52" spans="1:13" x14ac:dyDescent="0.25">
      <c r="A52" s="96"/>
      <c r="B52" s="96"/>
      <c r="C52" s="96"/>
      <c r="D52" s="96"/>
      <c r="E52" s="96"/>
      <c r="F52" s="96"/>
      <c r="G52" s="96"/>
      <c r="H52" s="96"/>
      <c r="I52" s="96"/>
      <c r="J52" s="96"/>
      <c r="K52" s="96"/>
      <c r="L52" s="96"/>
      <c r="M52" s="96"/>
    </row>
    <row r="53" spans="1:13" x14ac:dyDescent="0.25">
      <c r="A53" s="96"/>
      <c r="B53" s="96"/>
      <c r="C53" s="96"/>
      <c r="D53" s="96"/>
      <c r="E53" s="96"/>
      <c r="F53" s="96"/>
      <c r="G53" s="96"/>
      <c r="H53" s="96"/>
      <c r="I53" s="96"/>
      <c r="J53" s="96"/>
      <c r="K53" s="96"/>
      <c r="L53" s="96"/>
      <c r="M53" s="96"/>
    </row>
    <row r="54" spans="1:13" x14ac:dyDescent="0.25">
      <c r="A54" s="96"/>
      <c r="B54" s="96"/>
      <c r="C54" s="96"/>
      <c r="D54" s="96"/>
      <c r="E54" s="96"/>
      <c r="F54" s="96"/>
      <c r="G54" s="96"/>
      <c r="H54" s="96"/>
      <c r="I54" s="96"/>
      <c r="J54" s="96"/>
      <c r="K54" s="96"/>
      <c r="L54" s="96"/>
      <c r="M54" s="96"/>
    </row>
    <row r="55" spans="1:13" x14ac:dyDescent="0.25">
      <c r="A55" s="96"/>
      <c r="B55" s="96"/>
      <c r="C55" s="96"/>
      <c r="D55" s="96"/>
      <c r="E55" s="96"/>
      <c r="F55" s="96"/>
      <c r="G55" s="96"/>
      <c r="H55" s="96"/>
      <c r="I55" s="96"/>
      <c r="J55" s="96"/>
      <c r="K55" s="96"/>
      <c r="L55" s="96"/>
      <c r="M55" s="96"/>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5" priority="1" stopIfTrue="1">
      <formula>AND($E9&lt;=$M$9,$O9&gt;0,$E9&gt;0,$D9&lt;&gt;"LL",$D9&lt;&gt;"Alt")</formula>
    </cfRule>
  </conditionalFormatting>
  <conditionalFormatting sqref="E9 E13 E15 E19 E21 E23 E25 E27 E29 E31 E33 E35 E37 E39 E11 E17">
    <cfRule type="expression" dxfId="4" priority="2" stopIfTrue="1">
      <formula>AND($E9&lt;=$M$9,$E9&gt;0,$O9&gt;0,$D9&lt;&gt;"LL",$D9&lt;&gt;"Alt")</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Gijón Benjamín F (8)</vt:lpstr>
      <vt:lpstr>Gijón Benjamín M (32)</vt:lpstr>
      <vt:lpstr>Gijón Alevín F (8)</vt:lpstr>
      <vt:lpstr>Gijón Alevín M (16)</vt:lpstr>
      <vt:lpstr>Gijón Infantil M (8)</vt:lpstr>
      <vt:lpstr>Gijón Cadete F (16)</vt:lpstr>
      <vt:lpstr>Gijón Cadete M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Pelayo Lopez Molina</dc:creator>
  <cp:lastModifiedBy>Pelayo Lopez Molina</cp:lastModifiedBy>
  <dcterms:created xsi:type="dcterms:W3CDTF">2022-11-13T16:18:56Z</dcterms:created>
  <dcterms:modified xsi:type="dcterms:W3CDTF">2023-01-22T17:36:12Z</dcterms:modified>
</cp:coreProperties>
</file>