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elay\Documents\Cuadros zonas 22-23\"/>
    </mc:Choice>
  </mc:AlternateContent>
  <xr:revisionPtr revIDLastSave="0" documentId="8_{E69CD8AD-77E8-45A4-9C28-E777EDBD8F91}" xr6:coauthVersionLast="47" xr6:coauthVersionMax="47" xr10:uidLastSave="{00000000-0000-0000-0000-000000000000}"/>
  <bookViews>
    <workbookView xWindow="-120" yWindow="-120" windowWidth="20730" windowHeight="11040" tabRatio="882" activeTab="5" xr2:uid="{4FEF816A-8D05-45BA-9CA2-188DE0412BE9}"/>
  </bookViews>
  <sheets>
    <sheet name="Siero Benjamín F (8)" sheetId="1" r:id="rId1"/>
    <sheet name="Siero Benjamín M (8)" sheetId="2" r:id="rId2"/>
    <sheet name="Siero Alevín M (32)" sheetId="4" r:id="rId3"/>
    <sheet name="Siero Alevín F (8)" sheetId="6" r:id="rId4"/>
    <sheet name="Siero Infantil M (16)" sheetId="3" r:id="rId5"/>
    <sheet name="Siero Infantil F (16)" sheetId="8" r:id="rId6"/>
    <sheet name="Siero Cadete M (32)"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8" l="1"/>
  <c r="A48" i="8"/>
  <c r="F45" i="8"/>
  <c r="F44" i="8"/>
  <c r="F43" i="8"/>
  <c r="F42" i="8"/>
  <c r="D39" i="8"/>
  <c r="C39" i="8"/>
  <c r="B39" i="8"/>
  <c r="G37" i="8"/>
  <c r="D37" i="8"/>
  <c r="C37" i="8"/>
  <c r="B37" i="8"/>
  <c r="H38" i="8" s="1"/>
  <c r="I35" i="8"/>
  <c r="D35" i="8"/>
  <c r="C35" i="8"/>
  <c r="B35" i="8"/>
  <c r="D33" i="8"/>
  <c r="C33" i="8"/>
  <c r="B33" i="8"/>
  <c r="H34" i="8" s="1"/>
  <c r="J36" i="8" s="1"/>
  <c r="K31" i="8"/>
  <c r="D31" i="8"/>
  <c r="C31" i="8"/>
  <c r="B31" i="8"/>
  <c r="H30" i="8"/>
  <c r="G29" i="8"/>
  <c r="D29" i="8"/>
  <c r="C29" i="8"/>
  <c r="B29" i="8"/>
  <c r="D27" i="8"/>
  <c r="C27" i="8"/>
  <c r="B27" i="8"/>
  <c r="H26" i="8"/>
  <c r="J28" i="8" s="1"/>
  <c r="L32" i="8" s="1"/>
  <c r="D25" i="8"/>
  <c r="C25" i="8"/>
  <c r="B25" i="8"/>
  <c r="K24" i="8"/>
  <c r="D23" i="8"/>
  <c r="C23" i="8"/>
  <c r="B23" i="8"/>
  <c r="H22" i="8"/>
  <c r="G21" i="8"/>
  <c r="D21" i="8"/>
  <c r="C21" i="8"/>
  <c r="B21" i="8"/>
  <c r="I19" i="8"/>
  <c r="D19" i="8"/>
  <c r="C19" i="8"/>
  <c r="B19" i="8"/>
  <c r="H18" i="8"/>
  <c r="J20" i="8" s="1"/>
  <c r="D17" i="8"/>
  <c r="C17" i="8"/>
  <c r="B17" i="8"/>
  <c r="D15" i="8"/>
  <c r="C15" i="8"/>
  <c r="B15" i="8"/>
  <c r="H14" i="8"/>
  <c r="G13" i="8"/>
  <c r="D13" i="8"/>
  <c r="C13" i="8"/>
  <c r="B13" i="8"/>
  <c r="D11" i="8"/>
  <c r="C11" i="8"/>
  <c r="B11" i="8"/>
  <c r="M9" i="8"/>
  <c r="D9" i="8"/>
  <c r="C9" i="8"/>
  <c r="B9" i="8"/>
  <c r="H10" i="8" s="1"/>
  <c r="J12" i="8" s="1"/>
  <c r="L16" i="8" s="1"/>
  <c r="F7" i="8"/>
  <c r="A32" i="6"/>
  <c r="F29" i="6"/>
  <c r="F28" i="6"/>
  <c r="F27" i="6"/>
  <c r="F26" i="6"/>
  <c r="H22" i="6"/>
  <c r="G21" i="6"/>
  <c r="J20" i="6"/>
  <c r="I19" i="6"/>
  <c r="H18" i="6"/>
  <c r="H14" i="6"/>
  <c r="G13" i="6"/>
  <c r="H10" i="6"/>
  <c r="J12" i="6" s="1"/>
  <c r="K7" i="6"/>
  <c r="F7" i="6"/>
  <c r="F80" i="5"/>
  <c r="A80" i="5"/>
  <c r="F79" i="5"/>
  <c r="A79" i="5"/>
  <c r="F78" i="5"/>
  <c r="F77" i="5"/>
  <c r="F76" i="5"/>
  <c r="F75" i="5"/>
  <c r="F74" i="5"/>
  <c r="F73" i="5"/>
  <c r="D70" i="5"/>
  <c r="C70" i="5"/>
  <c r="B70" i="5"/>
  <c r="H69" i="5"/>
  <c r="G68" i="5"/>
  <c r="D68" i="5"/>
  <c r="C68" i="5"/>
  <c r="B68" i="5"/>
  <c r="I66" i="5"/>
  <c r="D66" i="5"/>
  <c r="C66" i="5"/>
  <c r="B66" i="5"/>
  <c r="H65" i="5"/>
  <c r="J67" i="5" s="1"/>
  <c r="D64" i="5"/>
  <c r="C64" i="5"/>
  <c r="B64" i="5"/>
  <c r="K62" i="5"/>
  <c r="D62" i="5"/>
  <c r="C62" i="5"/>
  <c r="B62" i="5"/>
  <c r="G60" i="5"/>
  <c r="D60" i="5"/>
  <c r="C60" i="5"/>
  <c r="B60" i="5"/>
  <c r="H61" i="5" s="1"/>
  <c r="D58" i="5"/>
  <c r="C58" i="5"/>
  <c r="B58" i="5"/>
  <c r="D56" i="5"/>
  <c r="C56" i="5"/>
  <c r="B56" i="5"/>
  <c r="H57" i="5" s="1"/>
  <c r="J59" i="5" s="1"/>
  <c r="L63" i="5" s="1"/>
  <c r="M54" i="5"/>
  <c r="D54" i="5"/>
  <c r="C54" i="5"/>
  <c r="B54" i="5"/>
  <c r="G52" i="5"/>
  <c r="D52" i="5"/>
  <c r="C52" i="5"/>
  <c r="B52" i="5"/>
  <c r="H53" i="5" s="1"/>
  <c r="I50" i="5"/>
  <c r="D50" i="5"/>
  <c r="C50" i="5"/>
  <c r="B50" i="5"/>
  <c r="D48" i="5"/>
  <c r="C48" i="5"/>
  <c r="B48" i="5"/>
  <c r="H49" i="5" s="1"/>
  <c r="J51" i="5" s="1"/>
  <c r="D46" i="5"/>
  <c r="C46" i="5"/>
  <c r="B46" i="5"/>
  <c r="G44" i="5"/>
  <c r="D44" i="5"/>
  <c r="C44" i="5"/>
  <c r="B44" i="5"/>
  <c r="H45" i="5" s="1"/>
  <c r="D42" i="5"/>
  <c r="C42" i="5"/>
  <c r="B42" i="5"/>
  <c r="D40" i="5"/>
  <c r="C40" i="5"/>
  <c r="B40" i="5"/>
  <c r="H41" i="5" s="1"/>
  <c r="J43" i="5" s="1"/>
  <c r="L47" i="5" s="1"/>
  <c r="K39" i="5"/>
  <c r="D38" i="5"/>
  <c r="C38" i="5"/>
  <c r="B38" i="5"/>
  <c r="H37" i="5"/>
  <c r="G36" i="5"/>
  <c r="D36" i="5"/>
  <c r="C36" i="5"/>
  <c r="B36" i="5"/>
  <c r="I34" i="5"/>
  <c r="D34" i="5"/>
  <c r="C34" i="5"/>
  <c r="B34" i="5"/>
  <c r="H33" i="5"/>
  <c r="J35" i="5" s="1"/>
  <c r="D32" i="5"/>
  <c r="C32" i="5"/>
  <c r="B32" i="5"/>
  <c r="K30" i="5"/>
  <c r="D30" i="5"/>
  <c r="C30" i="5"/>
  <c r="B30" i="5"/>
  <c r="H29" i="5"/>
  <c r="G28" i="5"/>
  <c r="D28" i="5"/>
  <c r="C28" i="5"/>
  <c r="B28" i="5"/>
  <c r="D26" i="5"/>
  <c r="C26" i="5"/>
  <c r="B26" i="5"/>
  <c r="D24" i="5"/>
  <c r="C24" i="5"/>
  <c r="B24" i="5"/>
  <c r="H25" i="5" s="1"/>
  <c r="J27" i="5" s="1"/>
  <c r="L31" i="5" s="1"/>
  <c r="D22" i="5"/>
  <c r="C22" i="5"/>
  <c r="B22" i="5"/>
  <c r="H21" i="5"/>
  <c r="G20" i="5"/>
  <c r="D20" i="5"/>
  <c r="C20" i="5"/>
  <c r="B20" i="5"/>
  <c r="I18" i="5"/>
  <c r="D18" i="5"/>
  <c r="C18" i="5"/>
  <c r="B18" i="5"/>
  <c r="D16" i="5"/>
  <c r="C16" i="5"/>
  <c r="B16" i="5"/>
  <c r="H17" i="5" s="1"/>
  <c r="J19" i="5" s="1"/>
  <c r="D14" i="5"/>
  <c r="C14" i="5"/>
  <c r="B14" i="5"/>
  <c r="G12" i="5"/>
  <c r="D12" i="5"/>
  <c r="C12" i="5"/>
  <c r="B12" i="5"/>
  <c r="H13" i="5" s="1"/>
  <c r="D10" i="5"/>
  <c r="C10" i="5"/>
  <c r="B10" i="5"/>
  <c r="M8" i="5"/>
  <c r="D8" i="5"/>
  <c r="C8" i="5"/>
  <c r="B8" i="5"/>
  <c r="H9" i="5" s="1"/>
  <c r="J11" i="5" s="1"/>
  <c r="L15" i="5" s="1"/>
  <c r="F6" i="5"/>
  <c r="F80" i="4"/>
  <c r="A80" i="4"/>
  <c r="F79" i="4"/>
  <c r="A79" i="4"/>
  <c r="F78" i="4"/>
  <c r="F77" i="4"/>
  <c r="F76" i="4"/>
  <c r="F75" i="4"/>
  <c r="F74" i="4"/>
  <c r="F73" i="4"/>
  <c r="D70" i="4"/>
  <c r="C70" i="4"/>
  <c r="B70" i="4"/>
  <c r="H69" i="4"/>
  <c r="G68" i="4"/>
  <c r="D68" i="4"/>
  <c r="C68" i="4"/>
  <c r="B68" i="4"/>
  <c r="I66" i="4"/>
  <c r="D66" i="4"/>
  <c r="C66" i="4"/>
  <c r="B66" i="4"/>
  <c r="D64" i="4"/>
  <c r="C64" i="4"/>
  <c r="B64" i="4"/>
  <c r="H65" i="4" s="1"/>
  <c r="J67" i="4" s="1"/>
  <c r="K62" i="4"/>
  <c r="D62" i="4"/>
  <c r="C62" i="4"/>
  <c r="B62" i="4"/>
  <c r="G60" i="4"/>
  <c r="D60" i="4"/>
  <c r="C60" i="4"/>
  <c r="B60" i="4"/>
  <c r="H61" i="4" s="1"/>
  <c r="D58" i="4"/>
  <c r="C58" i="4"/>
  <c r="B58" i="4"/>
  <c r="D56" i="4"/>
  <c r="C56" i="4"/>
  <c r="B56" i="4"/>
  <c r="H57" i="4" s="1"/>
  <c r="J59" i="4" s="1"/>
  <c r="L63" i="4" s="1"/>
  <c r="M54" i="4"/>
  <c r="D54" i="4"/>
  <c r="C54" i="4"/>
  <c r="B54" i="4"/>
  <c r="G52" i="4"/>
  <c r="D52" i="4"/>
  <c r="C52" i="4"/>
  <c r="B52" i="4"/>
  <c r="H53" i="4" s="1"/>
  <c r="I50" i="4"/>
  <c r="D50" i="4"/>
  <c r="C50" i="4"/>
  <c r="B50" i="4"/>
  <c r="D48" i="4"/>
  <c r="C48" i="4"/>
  <c r="B48" i="4"/>
  <c r="H49" i="4" s="1"/>
  <c r="J51" i="4" s="1"/>
  <c r="D46" i="4"/>
  <c r="C46" i="4"/>
  <c r="B46" i="4"/>
  <c r="G44" i="4"/>
  <c r="D44" i="4"/>
  <c r="C44" i="4"/>
  <c r="B44" i="4"/>
  <c r="H45" i="4" s="1"/>
  <c r="D42" i="4"/>
  <c r="C42" i="4"/>
  <c r="B42" i="4"/>
  <c r="H41" i="4"/>
  <c r="J43" i="4" s="1"/>
  <c r="L47" i="4" s="1"/>
  <c r="D40" i="4"/>
  <c r="C40" i="4"/>
  <c r="B40" i="4"/>
  <c r="K39" i="4"/>
  <c r="D38" i="4"/>
  <c r="C38" i="4"/>
  <c r="B38" i="4"/>
  <c r="H37" i="4"/>
  <c r="G36" i="4"/>
  <c r="D36" i="4"/>
  <c r="C36" i="4"/>
  <c r="B36" i="4"/>
  <c r="I34" i="4"/>
  <c r="D34" i="4"/>
  <c r="C34" i="4"/>
  <c r="B34" i="4"/>
  <c r="H33" i="4"/>
  <c r="J35" i="4" s="1"/>
  <c r="D32" i="4"/>
  <c r="C32" i="4"/>
  <c r="B32" i="4"/>
  <c r="K30" i="4"/>
  <c r="D30" i="4"/>
  <c r="C30" i="4"/>
  <c r="B30" i="4"/>
  <c r="H29" i="4"/>
  <c r="G28" i="4"/>
  <c r="D28" i="4"/>
  <c r="C28" i="4"/>
  <c r="B28" i="4"/>
  <c r="J27" i="4"/>
  <c r="L31" i="4" s="1"/>
  <c r="D26" i="4"/>
  <c r="C26" i="4"/>
  <c r="B26" i="4"/>
  <c r="H25" i="4"/>
  <c r="D24" i="4"/>
  <c r="C24" i="4"/>
  <c r="B24" i="4"/>
  <c r="D22" i="4"/>
  <c r="C22" i="4"/>
  <c r="B22" i="4"/>
  <c r="H21" i="4"/>
  <c r="G20" i="4"/>
  <c r="D20" i="4"/>
  <c r="C20" i="4"/>
  <c r="B20" i="4"/>
  <c r="I18" i="4"/>
  <c r="D18" i="4"/>
  <c r="C18" i="4"/>
  <c r="B18" i="4"/>
  <c r="D16" i="4"/>
  <c r="C16" i="4"/>
  <c r="B16" i="4"/>
  <c r="H17" i="4" s="1"/>
  <c r="J19" i="4" s="1"/>
  <c r="D14" i="4"/>
  <c r="C14" i="4"/>
  <c r="B14" i="4"/>
  <c r="G12" i="4"/>
  <c r="D12" i="4"/>
  <c r="C12" i="4"/>
  <c r="B12" i="4"/>
  <c r="H13" i="4" s="1"/>
  <c r="D10" i="4"/>
  <c r="C10" i="4"/>
  <c r="B10" i="4"/>
  <c r="M8" i="4"/>
  <c r="D8" i="4"/>
  <c r="C8" i="4"/>
  <c r="B8" i="4"/>
  <c r="H9" i="4" s="1"/>
  <c r="J11" i="4" s="1"/>
  <c r="L15" i="4" s="1"/>
  <c r="F6" i="4"/>
  <c r="A49" i="3"/>
  <c r="A48" i="3"/>
  <c r="F45" i="3"/>
  <c r="F44" i="3"/>
  <c r="F43" i="3"/>
  <c r="F42" i="3"/>
  <c r="D39" i="3"/>
  <c r="C39" i="3"/>
  <c r="B39" i="3"/>
  <c r="G37" i="3"/>
  <c r="D37" i="3"/>
  <c r="C37" i="3"/>
  <c r="B37" i="3"/>
  <c r="H38" i="3" s="1"/>
  <c r="I35" i="3"/>
  <c r="D35" i="3"/>
  <c r="C35" i="3"/>
  <c r="B35" i="3"/>
  <c r="D33" i="3"/>
  <c r="C33" i="3"/>
  <c r="B33" i="3"/>
  <c r="H34" i="3" s="1"/>
  <c r="J36" i="3" s="1"/>
  <c r="K31" i="3"/>
  <c r="D31" i="3"/>
  <c r="C31" i="3"/>
  <c r="B31" i="3"/>
  <c r="H30" i="3"/>
  <c r="G29" i="3"/>
  <c r="D29" i="3"/>
  <c r="C29" i="3"/>
  <c r="B29" i="3"/>
  <c r="D27" i="3"/>
  <c r="C27" i="3"/>
  <c r="B27" i="3"/>
  <c r="H26" i="3"/>
  <c r="J28" i="3" s="1"/>
  <c r="L32" i="3" s="1"/>
  <c r="D25" i="3"/>
  <c r="C25" i="3"/>
  <c r="B25" i="3"/>
  <c r="K24" i="3"/>
  <c r="D23" i="3"/>
  <c r="C23" i="3"/>
  <c r="B23" i="3"/>
  <c r="H22" i="3"/>
  <c r="G21" i="3"/>
  <c r="D21" i="3"/>
  <c r="C21" i="3"/>
  <c r="B21" i="3"/>
  <c r="I19" i="3"/>
  <c r="D19" i="3"/>
  <c r="C19" i="3"/>
  <c r="B19" i="3"/>
  <c r="H18" i="3"/>
  <c r="J20" i="3" s="1"/>
  <c r="D17" i="3"/>
  <c r="C17" i="3"/>
  <c r="B17" i="3"/>
  <c r="D15" i="3"/>
  <c r="C15" i="3"/>
  <c r="B15" i="3"/>
  <c r="H14" i="3"/>
  <c r="G13" i="3"/>
  <c r="D13" i="3"/>
  <c r="C13" i="3"/>
  <c r="B13" i="3"/>
  <c r="D11" i="3"/>
  <c r="C11" i="3"/>
  <c r="B11" i="3"/>
  <c r="M9" i="3"/>
  <c r="D9" i="3"/>
  <c r="C9" i="3"/>
  <c r="B9" i="3"/>
  <c r="H10" i="3" s="1"/>
  <c r="J12" i="3" s="1"/>
  <c r="L16" i="3" s="1"/>
  <c r="F7" i="3"/>
  <c r="A32" i="2"/>
  <c r="F29" i="2"/>
  <c r="F28" i="2"/>
  <c r="F27" i="2"/>
  <c r="F26" i="2"/>
  <c r="H22" i="2"/>
  <c r="G21" i="2"/>
  <c r="J20" i="2"/>
  <c r="I19" i="2"/>
  <c r="H18" i="2"/>
  <c r="H14" i="2"/>
  <c r="G13" i="2"/>
  <c r="H10" i="2"/>
  <c r="J12" i="2" s="1"/>
  <c r="K7" i="2"/>
  <c r="F7" i="2"/>
  <c r="A32" i="1"/>
  <c r="F29" i="1"/>
  <c r="F28" i="1"/>
  <c r="F27" i="1"/>
  <c r="F26" i="1"/>
  <c r="H22" i="1"/>
  <c r="G21" i="1"/>
  <c r="J20" i="1"/>
  <c r="I19" i="1"/>
  <c r="H18" i="1"/>
  <c r="H14" i="1"/>
  <c r="G13" i="1"/>
  <c r="J12" i="1"/>
  <c r="H10" i="1"/>
  <c r="K7" i="1"/>
  <c r="F7" i="1"/>
</calcChain>
</file>

<file path=xl/sharedStrings.xml><?xml version="1.0" encoding="utf-8"?>
<sst xmlns="http://schemas.openxmlformats.org/spreadsheetml/2006/main" count="322" uniqueCount="123">
  <si>
    <t xml:space="preserve"> 1º TORNEO ZONAL</t>
  </si>
  <si>
    <t>Semana</t>
  </si>
  <si>
    <t>Territorial</t>
  </si>
  <si>
    <t>SIERO</t>
  </si>
  <si>
    <t>Club</t>
  </si>
  <si>
    <t>Premios en metálico</t>
  </si>
  <si>
    <t xml:space="preserve"> Categoria Benjamin</t>
  </si>
  <si>
    <t xml:space="preserve"> Femenino</t>
  </si>
  <si>
    <t>Juez Árbitro</t>
  </si>
  <si>
    <t>Licencia</t>
  </si>
  <si>
    <t>Ranking</t>
  </si>
  <si>
    <t>St</t>
  </si>
  <si>
    <t>CS</t>
  </si>
  <si>
    <t>Semifinales</t>
  </si>
  <si>
    <t>Final</t>
  </si>
  <si>
    <t>Paula Rodriguez Diaz</t>
  </si>
  <si>
    <t>Bye</t>
  </si>
  <si>
    <t>Alba Fuego Amieva</t>
  </si>
  <si>
    <t>Adriana Gonzalez Galan</t>
  </si>
  <si>
    <t>Lucia Fernandez Rodriguez</t>
  </si>
  <si>
    <t>Candela Rodriguez Cubero</t>
  </si>
  <si>
    <t>Hilda Diaz Soto</t>
  </si>
  <si>
    <t>Ana Villar Olivar</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</si>
  <si>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</si>
  <si>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</si>
  <si>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</si>
  <si>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</si>
  <si>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</si>
  <si>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</si>
  <si>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</si>
  <si>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</si>
  <si>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</si>
  <si>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</si>
  <si>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</si>
  <si>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</si>
  <si>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</si>
  <si>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 xml:space="preserve"> Categoria Benjamín</t>
  </si>
  <si>
    <t xml:space="preserve"> Masculino</t>
  </si>
  <si>
    <t xml:space="preserve"> SIERO</t>
  </si>
  <si>
    <t xml:space="preserve"> Categoria Infantil</t>
  </si>
  <si>
    <t>Cuartos Final</t>
  </si>
  <si>
    <t xml:space="preserve"> Categoria Alevín</t>
  </si>
  <si>
    <t>2ª Ronda</t>
  </si>
  <si>
    <t xml:space="preserve"> Categoria Cadete</t>
  </si>
  <si>
    <t>Categoria alevin</t>
  </si>
  <si>
    <t>Marcos Gonzalez Galan</t>
  </si>
  <si>
    <t>Pablo Suarez Canteli</t>
  </si>
  <si>
    <t>Alex Cadenas Fernandez</t>
  </si>
  <si>
    <t>Ramon Villar Olivar</t>
  </si>
  <si>
    <t>Lucas Plaza Zapico</t>
  </si>
  <si>
    <t>David Figaredo Rueda</t>
  </si>
  <si>
    <t>Martin Diaz Martinez</t>
  </si>
  <si>
    <t>Nicolas Secades Santos</t>
  </si>
  <si>
    <t>Mario Lopez Saavedra</t>
  </si>
  <si>
    <t>Alvaro Mencia Fernandez</t>
  </si>
  <si>
    <t>Rafael Rodriguez Klawinowski</t>
  </si>
  <si>
    <t>Carlos Lisa Alvarez</t>
  </si>
  <si>
    <t>Lucas Torres Gonzalez</t>
  </si>
  <si>
    <t>Andres Montes Fernandez</t>
  </si>
  <si>
    <t>Isaac Conde Alvarez</t>
  </si>
  <si>
    <t>Luis Jimenez Garcia</t>
  </si>
  <si>
    <t>Kevork Kerpitchian</t>
  </si>
  <si>
    <t>Ramiro Martin</t>
  </si>
  <si>
    <t>Oscar Benavidez Diaz</t>
  </si>
  <si>
    <t>Fernando Martin Cid</t>
  </si>
  <si>
    <t>Mateo Crespo Redondo</t>
  </si>
  <si>
    <t>Mario Fernandez Alonso</t>
  </si>
  <si>
    <t>David Casado Lopez</t>
  </si>
  <si>
    <t>Iñaki Hernando Marcos</t>
  </si>
  <si>
    <t>David Gomez Santiago</t>
  </si>
  <si>
    <t>Izan Barbon Suarez</t>
  </si>
  <si>
    <t>Alejandro Casado Lopez</t>
  </si>
  <si>
    <t>Olai Isidro Lago</t>
  </si>
  <si>
    <t>Puranjot Singh Singh</t>
  </si>
  <si>
    <t>Alvaro Toraño Noriega</t>
  </si>
  <si>
    <t>Mateo Colunga Rodriguez</t>
  </si>
  <si>
    <t>Dimas Colunga Villa</t>
  </si>
  <si>
    <t>Javier Prieto Jeannot</t>
  </si>
  <si>
    <t>Gonzalo Martin</t>
  </si>
  <si>
    <t>Mael Perez Marie</t>
  </si>
  <si>
    <t>Hugo Garcia Martinez</t>
  </si>
  <si>
    <t>Nicolas Fernandez Rodriguez</t>
  </si>
  <si>
    <t>Pablo Juanes Diez</t>
  </si>
  <si>
    <t>Yerai Martinez Alonso</t>
  </si>
  <si>
    <t>Julen Barquin Sierra</t>
  </si>
  <si>
    <t>Raul Menendez Trillo</t>
  </si>
  <si>
    <t>Nikko Oteyza Mula</t>
  </si>
  <si>
    <t>Pablo Rozal Cañal</t>
  </si>
  <si>
    <t>Pablo Fernandez Alba</t>
  </si>
  <si>
    <t>Pelayo Prieto Carballeira</t>
  </si>
  <si>
    <t>Alvaro Garcia Martinez</t>
  </si>
  <si>
    <t>Iker Fernandez Sanchez</t>
  </si>
  <si>
    <t>Marco Huelga Onis</t>
  </si>
  <si>
    <t xml:space="preserve">Bye </t>
  </si>
  <si>
    <t>Pelayo Luaces Estevez</t>
  </si>
  <si>
    <t>Marcos Muñiz Sevilla</t>
  </si>
  <si>
    <t>Diego Perez Tejo</t>
  </si>
  <si>
    <t>Adrian Poza Ruiz</t>
  </si>
  <si>
    <t>Beltran Quiros Diaz</t>
  </si>
  <si>
    <t>Dylan Woodrow Orellana</t>
  </si>
  <si>
    <t>Lucas Zazo Martinez</t>
  </si>
  <si>
    <t>Luis Martinez Castro</t>
  </si>
  <si>
    <t>Kassandra Camblor Benakazare</t>
  </si>
  <si>
    <t>Marina Somoano Huerta</t>
  </si>
  <si>
    <t>Laura Gomez Pons</t>
  </si>
  <si>
    <t>Sofia D Souza Lopez</t>
  </si>
  <si>
    <t>Brenda Cuesta Palacios</t>
  </si>
  <si>
    <t>Valeria Vargas Astroz</t>
  </si>
  <si>
    <t>Noa Alonso Villa</t>
  </si>
  <si>
    <t>Ana Herrero Alonso</t>
  </si>
  <si>
    <t>Femenino</t>
  </si>
  <si>
    <t>Paula Arias Grandoso</t>
  </si>
  <si>
    <t>Ana Damas Prieto</t>
  </si>
  <si>
    <t>Sofia Gonzalez Bilbao</t>
  </si>
  <si>
    <t>Catalina Lopez Venta</t>
  </si>
  <si>
    <t>Carlota Martinez Moreno</t>
  </si>
  <si>
    <t>Cayetana Martinez Castro</t>
  </si>
  <si>
    <t>Alicia Suarez Riesgo</t>
  </si>
  <si>
    <t>Alicia Nuñez Cuadriello</t>
  </si>
  <si>
    <t>Elisa Ruiz Ardisana</t>
  </si>
  <si>
    <t>Vera Alonso Villa</t>
  </si>
  <si>
    <t>Carla Medio Boto</t>
  </si>
  <si>
    <t>Daniela Mendez Alegre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</si>
</sst>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A]d\-mmm\-yy;@"/>
    <numFmt numFmtId="165" formatCode="h:mm;@"/>
    <numFmt numFmtId="166" formatCode="#,##0\ &quot;€&quot;"/>
  </numFmts>
  <fonts count="21" x14ac:knownFonts="1">
    <font>
      <sz val="11"/>
      <color theme="1"/>
      <name val="Calibri"/>
      <family val="2"/>
      <scheme val="minor"/>
    </font>
    <font>
      <b/>
      <i/>
      <sz val="20"/>
      <name val="Arial"/>
      <family val="2"/>
    </font>
    <font>
      <b/>
      <i/>
      <sz val="10"/>
      <name val="Arial"/>
      <family val="2"/>
    </font>
    <font>
      <sz val="10"/>
      <name val="Arial"/>
      <family val="2"/>
    </font>
    <font>
      <b/>
      <sz val="7"/>
      <name val="Arial"/>
      <family val="2"/>
    </font>
    <font>
      <b/>
      <sz val="7"/>
      <color indexed="8"/>
      <name val="Arial"/>
      <family val="2"/>
    </font>
    <font>
      <b/>
      <sz val="8"/>
      <name val="Arial"/>
      <family val="2"/>
    </font>
    <font>
      <b/>
      <sz val="8"/>
      <color indexed="8"/>
      <name val="Arial"/>
      <family val="2"/>
    </font>
    <font>
      <sz val="7"/>
      <name val="Arial"/>
      <family val="2"/>
    </font>
    <font>
      <sz val="6"/>
      <name val="Arial"/>
      <family val="2"/>
    </font>
    <font>
      <b/>
      <sz val="8.5"/>
      <name val="Arial"/>
      <family val="2"/>
    </font>
    <font>
      <sz val="8.5"/>
      <name val="Arial"/>
      <family val="2"/>
    </font>
    <font>
      <sz val="8.5"/>
      <color indexed="42"/>
      <name val="Arial"/>
      <family val="2"/>
    </font>
    <font>
      <sz val="10"/>
      <color indexed="9"/>
      <name val="Arial"/>
      <family val="2"/>
    </font>
    <font>
      <sz val="8.5"/>
      <color theme="0"/>
      <name val="Arial"/>
      <family val="2"/>
    </font>
    <font>
      <b/>
      <sz val="8.5"/>
      <color indexed="42"/>
      <name val="Arial"/>
      <family val="2"/>
    </font>
    <font>
      <i/>
      <sz val="8.5"/>
      <name val="Arial"/>
      <family val="2"/>
    </font>
    <font>
      <sz val="7"/>
      <color indexed="9"/>
      <name val="Arial"/>
      <family val="2"/>
    </font>
    <font>
      <sz val="8.5"/>
      <color indexed="33"/>
      <name val="Arial"/>
      <family val="2"/>
    </font>
    <font>
      <sz val="8.5"/>
      <color indexed="9"/>
      <name val="Arial"/>
      <family val="2"/>
    </font>
    <font>
      <i/>
      <sz val="8.5"/>
      <color theme="0"/>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s>
  <cellStyleXfs count="4">
    <xf numFmtId="0" fontId="0" fillId="0" borderId="0"/>
    <xf numFmtId="0" fontId="3" fillId="0" borderId="0"/>
    <xf numFmtId="165" fontId="3" fillId="0" borderId="0" applyFont="0" applyFill="0" applyBorder="0" applyAlignment="0" applyProtection="0"/>
    <xf numFmtId="0" fontId="3" fillId="0" borderId="0"/>
  </cellStyleXfs>
  <cellXfs count="159">
    <xf numFmtId="0" fontId="0" fillId="0" borderId="0" xfId="0"/>
    <xf numFmtId="49" fontId="1" fillId="0" borderId="0" xfId="0" applyNumberFormat="1" applyFont="1" applyAlignment="1" applyProtection="1">
      <alignment horizontal="center" vertical="center"/>
      <protection hidden="1"/>
    </xf>
    <xf numFmtId="49" fontId="2" fillId="0" borderId="0" xfId="0" applyNumberFormat="1" applyFont="1" applyAlignment="1" applyProtection="1">
      <alignment horizontal="center"/>
      <protection hidden="1"/>
    </xf>
    <xf numFmtId="0" fontId="4" fillId="2" borderId="0" xfId="1" applyFont="1" applyFill="1" applyAlignment="1" applyProtection="1">
      <alignment horizontal="center" vertical="center"/>
      <protection hidden="1"/>
    </xf>
    <xf numFmtId="0" fontId="4" fillId="2" borderId="0" xfId="1" applyFont="1" applyFill="1" applyAlignment="1" applyProtection="1">
      <alignment horizontal="center" vertical="center"/>
      <protection hidden="1"/>
    </xf>
    <xf numFmtId="49" fontId="4" fillId="2" borderId="0" xfId="1" applyNumberFormat="1" applyFont="1" applyFill="1" applyAlignment="1" applyProtection="1">
      <alignment horizontal="center" vertical="center"/>
      <protection hidden="1"/>
    </xf>
    <xf numFmtId="49" fontId="5" fillId="2" borderId="0" xfId="1" applyNumberFormat="1" applyFont="1" applyFill="1" applyAlignment="1" applyProtection="1">
      <alignment horizontal="right" vertical="center"/>
      <protection hidden="1"/>
    </xf>
    <xf numFmtId="164" fontId="6" fillId="0" borderId="0" xfId="0" applyNumberFormat="1" applyFont="1" applyAlignment="1" applyProtection="1">
      <alignment horizontal="center" vertical="center"/>
      <protection hidden="1"/>
    </xf>
    <xf numFmtId="164" fontId="6" fillId="0" borderId="0" xfId="0" applyNumberFormat="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0" xfId="2" applyNumberFormat="1" applyFont="1" applyBorder="1" applyAlignment="1" applyProtection="1">
      <alignment horizontal="center" vertical="center"/>
      <protection hidden="1"/>
    </xf>
    <xf numFmtId="49" fontId="7" fillId="0" borderId="0" xfId="1" applyNumberFormat="1" applyFont="1" applyAlignment="1" applyProtection="1">
      <alignment horizontal="right" vertical="center"/>
      <protection hidden="1"/>
    </xf>
    <xf numFmtId="49" fontId="4" fillId="2" borderId="0" xfId="1" applyNumberFormat="1" applyFont="1" applyFill="1" applyAlignment="1" applyProtection="1">
      <alignment horizontal="right" vertical="center"/>
      <protection hidden="1"/>
    </xf>
    <xf numFmtId="166" fontId="6" fillId="0" borderId="1" xfId="1" applyNumberFormat="1" applyFont="1" applyBorder="1" applyAlignment="1" applyProtection="1">
      <alignment horizontal="center" vertical="center"/>
      <protection hidden="1"/>
    </xf>
    <xf numFmtId="49" fontId="6" fillId="0" borderId="1" xfId="1" applyNumberFormat="1" applyFont="1" applyBorder="1" applyAlignment="1" applyProtection="1">
      <alignment horizontal="center" vertical="center"/>
      <protection hidden="1"/>
    </xf>
    <xf numFmtId="0" fontId="6" fillId="0" borderId="1" xfId="2" applyNumberFormat="1" applyFont="1" applyBorder="1" applyAlignment="1" applyProtection="1">
      <alignment horizontal="center" vertical="center"/>
      <protection hidden="1"/>
    </xf>
    <xf numFmtId="49" fontId="6" fillId="0" borderId="1" xfId="1" applyNumberFormat="1" applyFont="1" applyBorder="1" applyAlignment="1" applyProtection="1">
      <alignment horizontal="right" vertical="center"/>
      <protection hidden="1"/>
    </xf>
    <xf numFmtId="0" fontId="8" fillId="2" borderId="0" xfId="3" applyFont="1" applyFill="1" applyAlignment="1" applyProtection="1">
      <alignment horizontal="right" vertical="center"/>
      <protection hidden="1"/>
    </xf>
    <xf numFmtId="0" fontId="8" fillId="2" borderId="0" xfId="3" applyFont="1" applyFill="1" applyAlignment="1" applyProtection="1">
      <alignment horizontal="center" vertical="center"/>
      <protection hidden="1"/>
    </xf>
    <xf numFmtId="0" fontId="9" fillId="2" borderId="0" xfId="3" applyFont="1" applyFill="1" applyAlignment="1" applyProtection="1">
      <alignment horizontal="right" vertical="center"/>
      <protection locked="0"/>
    </xf>
    <xf numFmtId="0" fontId="9" fillId="0" borderId="0" xfId="3" applyFont="1" applyAlignment="1" applyProtection="1">
      <alignment horizontal="right" vertical="center"/>
      <protection locked="0"/>
    </xf>
    <xf numFmtId="0" fontId="9" fillId="0" borderId="0" xfId="3" applyFont="1" applyAlignment="1" applyProtection="1">
      <alignment horizontal="center" vertical="center"/>
      <protection locked="0"/>
    </xf>
    <xf numFmtId="0" fontId="9" fillId="0" borderId="0" xfId="3" applyFont="1" applyAlignment="1" applyProtection="1">
      <alignment horizontal="left" vertical="center"/>
      <protection locked="0"/>
    </xf>
    <xf numFmtId="0" fontId="10" fillId="2" borderId="0" xfId="3" applyFont="1" applyFill="1" applyAlignment="1" applyProtection="1">
      <alignment horizontal="center" vertical="center"/>
      <protection locked="0"/>
    </xf>
    <xf numFmtId="0" fontId="11" fillId="0" borderId="2" xfId="0" applyFont="1" applyBorder="1" applyAlignment="1" applyProtection="1">
      <alignment horizontal="right" vertical="center" shrinkToFit="1"/>
      <protection hidden="1"/>
    </xf>
    <xf numFmtId="0" fontId="11" fillId="0" borderId="2" xfId="0" applyFont="1" applyBorder="1" applyAlignment="1" applyProtection="1">
      <alignment horizontal="center" vertical="center"/>
      <protection hidden="1"/>
    </xf>
    <xf numFmtId="0" fontId="12" fillId="3" borderId="2" xfId="1" applyFont="1" applyFill="1" applyBorder="1" applyAlignment="1" applyProtection="1">
      <alignment horizontal="center" vertical="center"/>
      <protection locked="0"/>
    </xf>
    <xf numFmtId="0" fontId="11" fillId="0" borderId="2" xfId="0" applyFont="1" applyBorder="1" applyAlignment="1" applyProtection="1">
      <alignment vertical="center"/>
      <protection hidden="1"/>
    </xf>
    <xf numFmtId="0" fontId="11" fillId="0" borderId="0" xfId="3" applyFont="1" applyAlignment="1" applyProtection="1">
      <alignment vertical="center"/>
      <protection locked="0"/>
    </xf>
    <xf numFmtId="0" fontId="13" fillId="0" borderId="0" xfId="1" applyFont="1" applyProtection="1">
      <protection hidden="1"/>
    </xf>
    <xf numFmtId="0" fontId="11" fillId="2" borderId="0" xfId="3" applyFont="1" applyFill="1" applyAlignment="1" applyProtection="1">
      <alignment horizontal="center" vertical="center"/>
      <protection locked="0"/>
    </xf>
    <xf numFmtId="0" fontId="11" fillId="0" borderId="0" xfId="3" applyFont="1" applyAlignment="1" applyProtection="1">
      <alignment horizontal="right" vertical="center"/>
      <protection hidden="1"/>
    </xf>
    <xf numFmtId="0" fontId="11" fillId="0" borderId="0" xfId="3" applyFont="1" applyAlignment="1" applyProtection="1">
      <alignment horizontal="center" vertical="center"/>
      <protection hidden="1"/>
    </xf>
    <xf numFmtId="0" fontId="11" fillId="0" borderId="0" xfId="3" applyFont="1" applyAlignment="1" applyProtection="1">
      <alignment horizontal="center" vertical="center"/>
      <protection locked="0"/>
    </xf>
    <xf numFmtId="0" fontId="11" fillId="0" borderId="3" xfId="3" applyFont="1" applyBorder="1" applyAlignment="1" applyProtection="1">
      <alignment vertical="center"/>
      <protection hidden="1"/>
    </xf>
    <xf numFmtId="0" fontId="14" fillId="0" borderId="0" xfId="3" applyFont="1" applyAlignment="1" applyProtection="1">
      <alignment horizontal="center" vertical="center"/>
      <protection hidden="1"/>
    </xf>
    <xf numFmtId="0" fontId="11" fillId="0" borderId="2" xfId="3" applyFont="1" applyBorder="1" applyAlignment="1" applyProtection="1">
      <alignment horizontal="right" vertical="center" shrinkToFit="1"/>
      <protection hidden="1"/>
    </xf>
    <xf numFmtId="0" fontId="11" fillId="0" borderId="2" xfId="3" applyFont="1" applyBorder="1" applyAlignment="1" applyProtection="1">
      <alignment horizontal="center" vertical="center"/>
      <protection hidden="1"/>
    </xf>
    <xf numFmtId="0" fontId="12" fillId="3" borderId="2" xfId="3" applyFont="1" applyFill="1" applyBorder="1" applyAlignment="1" applyProtection="1">
      <alignment horizontal="center" vertical="center"/>
      <protection locked="0"/>
    </xf>
    <xf numFmtId="0" fontId="11" fillId="0" borderId="4" xfId="3" applyFont="1" applyBorder="1" applyAlignment="1" applyProtection="1">
      <alignment vertical="center"/>
      <protection hidden="1"/>
    </xf>
    <xf numFmtId="0" fontId="11" fillId="0" borderId="3" xfId="3" applyFont="1" applyBorder="1" applyAlignment="1" applyProtection="1">
      <alignment horizontal="center" vertical="center"/>
      <protection locked="0"/>
    </xf>
    <xf numFmtId="0" fontId="12" fillId="0" borderId="0" xfId="3" applyFont="1" applyAlignment="1" applyProtection="1">
      <alignment horizontal="center" vertical="center"/>
      <protection locked="0"/>
    </xf>
    <xf numFmtId="0" fontId="11" fillId="0" borderId="0" xfId="3" applyFont="1" applyAlignment="1" applyProtection="1">
      <alignment vertical="center"/>
      <protection hidden="1"/>
    </xf>
    <xf numFmtId="0" fontId="11" fillId="0" borderId="5" xfId="3" applyFont="1" applyBorder="1" applyAlignment="1" applyProtection="1">
      <alignment horizontal="center" vertical="center"/>
      <protection locked="0"/>
    </xf>
    <xf numFmtId="0" fontId="11" fillId="0" borderId="2" xfId="3" applyFont="1" applyBorder="1" applyAlignment="1" applyProtection="1">
      <alignment vertical="center"/>
      <protection hidden="1"/>
    </xf>
    <xf numFmtId="0" fontId="14" fillId="0" borderId="5" xfId="3" applyFont="1" applyBorder="1" applyAlignment="1" applyProtection="1">
      <alignment horizontal="center" vertical="center"/>
      <protection hidden="1"/>
    </xf>
    <xf numFmtId="0" fontId="11" fillId="0" borderId="6" xfId="3" applyFont="1" applyBorder="1" applyAlignment="1" applyProtection="1">
      <alignment vertical="center"/>
      <protection locked="0"/>
    </xf>
    <xf numFmtId="0" fontId="11" fillId="0" borderId="7" xfId="3" applyFont="1" applyBorder="1" applyAlignment="1" applyProtection="1">
      <alignment horizontal="center" vertical="center"/>
      <protection locked="0"/>
    </xf>
    <xf numFmtId="0" fontId="15" fillId="3" borderId="2" xfId="3" applyFont="1" applyFill="1" applyBorder="1" applyAlignment="1" applyProtection="1">
      <alignment horizontal="center" vertical="center"/>
      <protection locked="0"/>
    </xf>
    <xf numFmtId="0" fontId="11" fillId="0" borderId="1" xfId="3" applyFont="1" applyBorder="1" applyAlignment="1" applyProtection="1">
      <alignment horizontal="center" vertical="center"/>
      <protection hidden="1"/>
    </xf>
    <xf numFmtId="0" fontId="16"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10" xfId="1" applyNumberFormat="1" applyFont="1" applyFill="1" applyBorder="1" applyAlignment="1" applyProtection="1">
      <alignment horizontal="center" vertical="center"/>
      <protection locked="0"/>
    </xf>
    <xf numFmtId="49" fontId="5" fillId="2" borderId="11" xfId="1" applyNumberFormat="1" applyFont="1" applyFill="1" applyBorder="1" applyAlignment="1" applyProtection="1">
      <alignment horizontal="center" vertical="center"/>
      <protection locked="0"/>
    </xf>
    <xf numFmtId="49" fontId="5" fillId="2" borderId="12"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5" fillId="2" borderId="13"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5" fillId="2" borderId="10" xfId="1" applyNumberFormat="1" applyFont="1" applyFill="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8" fillId="4" borderId="17" xfId="1" applyFont="1" applyFill="1" applyBorder="1" applyAlignment="1" applyProtection="1">
      <alignment horizontal="center" vertical="center"/>
      <protection locked="0"/>
    </xf>
    <xf numFmtId="0" fontId="8" fillId="4" borderId="18" xfId="3" applyFont="1" applyFill="1" applyBorder="1" applyAlignment="1" applyProtection="1">
      <alignment vertical="center"/>
      <protection hidden="1"/>
    </xf>
    <xf numFmtId="49" fontId="8" fillId="4" borderId="19" xfId="1" applyNumberFormat="1" applyFont="1" applyFill="1" applyBorder="1" applyAlignment="1" applyProtection="1">
      <alignment horizontal="center" vertical="center"/>
      <protection locked="0"/>
    </xf>
    <xf numFmtId="49" fontId="8" fillId="4" borderId="0" xfId="1" applyNumberFormat="1" applyFont="1" applyFill="1" applyAlignment="1" applyProtection="1">
      <alignment horizontal="center" vertical="center"/>
      <protection locked="0"/>
    </xf>
    <xf numFmtId="49" fontId="8" fillId="4" borderId="5" xfId="1" applyNumberFormat="1" applyFont="1" applyFill="1" applyBorder="1" applyAlignment="1" applyProtection="1">
      <alignment horizontal="center" vertical="center"/>
      <protection locked="0"/>
    </xf>
    <xf numFmtId="49" fontId="8" fillId="4" borderId="0" xfId="1" applyNumberFormat="1" applyFont="1" applyFill="1" applyAlignment="1" applyProtection="1">
      <alignment horizontal="center" vertical="center"/>
      <protection locked="0"/>
    </xf>
    <xf numFmtId="49" fontId="8" fillId="4" borderId="18" xfId="1" applyNumberFormat="1" applyFont="1" applyFill="1" applyBorder="1" applyAlignment="1" applyProtection="1">
      <alignment horizontal="center" vertical="center"/>
      <protection locked="0"/>
    </xf>
    <xf numFmtId="0" fontId="4" fillId="2" borderId="8"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8" fillId="4" borderId="20" xfId="1" applyFont="1" applyFill="1" applyBorder="1" applyAlignment="1" applyProtection="1">
      <alignment horizontal="center" vertical="center"/>
      <protection locked="0"/>
    </xf>
    <xf numFmtId="0" fontId="8" fillId="4" borderId="21" xfId="1" applyFont="1" applyFill="1" applyBorder="1" applyAlignment="1" applyProtection="1">
      <alignment vertical="center"/>
      <protection hidden="1"/>
    </xf>
    <xf numFmtId="0" fontId="8" fillId="0" borderId="22"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49" fontId="8" fillId="0" borderId="22"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center"/>
      <protection locked="0"/>
    </xf>
    <xf numFmtId="49" fontId="8" fillId="0" borderId="23" xfId="1" applyNumberFormat="1" applyFont="1" applyBorder="1" applyAlignment="1" applyProtection="1">
      <alignment horizontal="center" vertical="center"/>
      <protection locked="0"/>
    </xf>
    <xf numFmtId="0" fontId="8" fillId="0" borderId="20" xfId="1" applyFont="1" applyBorder="1" applyAlignment="1" applyProtection="1">
      <alignment horizontal="center" vertical="center"/>
      <protection hidden="1"/>
    </xf>
    <xf numFmtId="0" fontId="8" fillId="0" borderId="21" xfId="1" applyFont="1" applyBorder="1" applyAlignment="1" applyProtection="1">
      <alignment vertical="center"/>
      <protection hidden="1"/>
    </xf>
    <xf numFmtId="49" fontId="8" fillId="0" borderId="19" xfId="1" applyNumberFormat="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8" fillId="0" borderId="18" xfId="1" applyFont="1" applyBorder="1" applyAlignment="1" applyProtection="1">
      <alignment horizontal="center" vertical="center"/>
      <protection hidden="1"/>
    </xf>
    <xf numFmtId="0" fontId="8" fillId="0" borderId="22" xfId="1" applyFont="1" applyBorder="1" applyAlignment="1" applyProtection="1">
      <alignment horizontal="center" vertical="center"/>
      <protection hidden="1"/>
    </xf>
    <xf numFmtId="0" fontId="8" fillId="0" borderId="1" xfId="1" applyFont="1" applyBorder="1" applyAlignment="1" applyProtection="1">
      <alignment horizontal="center" vertical="center"/>
      <protection hidden="1"/>
    </xf>
    <xf numFmtId="0" fontId="8" fillId="0" borderId="23" xfId="1" applyFont="1" applyBorder="1" applyAlignment="1" applyProtection="1">
      <alignment horizontal="center" vertical="center"/>
      <protection hidden="1"/>
    </xf>
    <xf numFmtId="0" fontId="8" fillId="0" borderId="24" xfId="1" applyFont="1" applyBorder="1" applyAlignment="1" applyProtection="1">
      <alignment horizontal="center" vertical="center"/>
      <protection hidden="1"/>
    </xf>
    <xf numFmtId="0" fontId="8" fillId="0" borderId="25" xfId="1" applyFont="1" applyBorder="1" applyAlignment="1" applyProtection="1">
      <alignment vertical="center"/>
      <protection hidden="1"/>
    </xf>
    <xf numFmtId="49" fontId="8" fillId="4" borderId="22" xfId="1" applyNumberFormat="1" applyFont="1" applyFill="1" applyBorder="1" applyAlignment="1" applyProtection="1">
      <alignment horizontal="center" vertical="center"/>
      <protection locked="0"/>
    </xf>
    <xf numFmtId="49" fontId="8" fillId="4" borderId="1" xfId="1" applyNumberFormat="1" applyFont="1" applyFill="1" applyBorder="1" applyAlignment="1" applyProtection="1">
      <alignment horizontal="center" vertical="center"/>
      <protection locked="0"/>
    </xf>
    <xf numFmtId="49" fontId="8" fillId="4" borderId="26" xfId="1" applyNumberFormat="1" applyFont="1" applyFill="1" applyBorder="1" applyAlignment="1" applyProtection="1">
      <alignment horizontal="center" vertical="center"/>
      <protection locked="0"/>
    </xf>
    <xf numFmtId="49" fontId="8" fillId="4" borderId="1" xfId="1" applyNumberFormat="1" applyFont="1" applyFill="1" applyBorder="1" applyAlignment="1" applyProtection="1">
      <alignment horizontal="center" vertical="center"/>
      <protection locked="0"/>
    </xf>
    <xf numFmtId="49" fontId="8" fillId="4" borderId="23" xfId="1" applyNumberFormat="1" applyFont="1" applyFill="1" applyBorder="1" applyAlignment="1" applyProtection="1">
      <alignment horizontal="center" vertical="center"/>
      <protection locked="0"/>
    </xf>
    <xf numFmtId="0" fontId="3" fillId="0" borderId="0" xfId="1" applyProtection="1">
      <protection locked="0"/>
    </xf>
    <xf numFmtId="0" fontId="9" fillId="0" borderId="0" xfId="1" applyFont="1" applyAlignment="1" applyProtection="1">
      <alignment horizontal="center" vertical="center"/>
      <protection locked="0"/>
    </xf>
    <xf numFmtId="0" fontId="17" fillId="0" borderId="0" xfId="1" applyFont="1" applyProtection="1">
      <protection locked="0"/>
    </xf>
    <xf numFmtId="0" fontId="13" fillId="0" borderId="0" xfId="1" applyFont="1" applyProtection="1">
      <protection locked="0"/>
    </xf>
    <xf numFmtId="0" fontId="9" fillId="0" borderId="27" xfId="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 fillId="0" borderId="0" xfId="3" applyProtection="1">
      <protection locked="0"/>
    </xf>
    <xf numFmtId="0" fontId="4" fillId="0" borderId="0" xfId="1" applyFont="1" applyAlignment="1" applyProtection="1">
      <alignment horizontal="center" vertical="center"/>
      <protection hidden="1"/>
    </xf>
    <xf numFmtId="49" fontId="5" fillId="0" borderId="0" xfId="1" applyNumberFormat="1" applyFont="1" applyAlignment="1" applyProtection="1">
      <alignment horizontal="right" vertical="center"/>
      <protection hidden="1"/>
    </xf>
    <xf numFmtId="49" fontId="4" fillId="0" borderId="0" xfId="1" applyNumberFormat="1" applyFont="1" applyAlignment="1" applyProtection="1">
      <alignment horizontal="right" vertical="center"/>
      <protection hidden="1"/>
    </xf>
    <xf numFmtId="49" fontId="6" fillId="0" borderId="0" xfId="1" applyNumberFormat="1" applyFont="1" applyAlignment="1" applyProtection="1">
      <alignment horizontal="right" vertical="center"/>
      <protection hidden="1"/>
    </xf>
    <xf numFmtId="0" fontId="8" fillId="0" borderId="0" xfId="3" applyFont="1" applyAlignment="1" applyProtection="1">
      <alignment horizontal="center" vertical="center"/>
      <protection hidden="1"/>
    </xf>
    <xf numFmtId="0" fontId="10" fillId="2"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1" fillId="2" borderId="0" xfId="0" applyFont="1" applyFill="1" applyAlignment="1" applyProtection="1">
      <alignment horizontal="center" vertical="center"/>
      <protection locked="0"/>
    </xf>
    <xf numFmtId="0" fontId="11" fillId="0" borderId="0" xfId="0" applyFont="1" applyAlignment="1" applyProtection="1">
      <alignment horizontal="right"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0" borderId="3" xfId="0" applyFont="1" applyBorder="1" applyAlignment="1" applyProtection="1">
      <alignment vertical="center"/>
      <protection hidden="1"/>
    </xf>
    <xf numFmtId="0" fontId="14" fillId="0" borderId="0" xfId="0" applyFont="1" applyAlignment="1">
      <alignment horizontal="center" vertical="center" shrinkToFit="1"/>
    </xf>
    <xf numFmtId="0" fontId="11" fillId="0" borderId="0" xfId="0" applyFont="1" applyAlignment="1" applyProtection="1">
      <alignment horizontal="center" vertical="center" shrinkToFit="1"/>
      <protection locked="0"/>
    </xf>
    <xf numFmtId="0" fontId="11" fillId="0" borderId="4" xfId="0" applyFont="1" applyBorder="1" applyAlignment="1" applyProtection="1">
      <alignment vertical="center"/>
      <protection hidden="1"/>
    </xf>
    <xf numFmtId="0" fontId="11" fillId="0" borderId="3"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11" fillId="0" borderId="0" xfId="0" applyFont="1" applyAlignment="1" applyProtection="1">
      <alignment vertical="center"/>
      <protection hidden="1"/>
    </xf>
    <xf numFmtId="0" fontId="11" fillId="0" borderId="5" xfId="0" applyFont="1" applyBorder="1" applyAlignment="1" applyProtection="1">
      <alignment horizontal="center" vertical="center" shrinkToFit="1"/>
      <protection locked="0"/>
    </xf>
    <xf numFmtId="0" fontId="14" fillId="0" borderId="0" xfId="3" applyFont="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28" xfId="0" applyFont="1" applyBorder="1" applyAlignment="1" applyProtection="1">
      <alignment horizontal="center" vertical="center" shrinkToFit="1"/>
      <protection hidden="1"/>
    </xf>
    <xf numFmtId="0" fontId="14" fillId="0" borderId="28" xfId="0" applyFont="1" applyBorder="1" applyAlignment="1">
      <alignment horizontal="center" vertical="center" shrinkToFit="1"/>
    </xf>
    <xf numFmtId="0" fontId="14" fillId="0" borderId="28"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0" fillId="0" borderId="0" xfId="0" applyAlignment="1" applyProtection="1">
      <alignment vertical="center"/>
      <protection locked="0"/>
    </xf>
    <xf numFmtId="0" fontId="8" fillId="4" borderId="17" xfId="1" applyFont="1" applyFill="1" applyBorder="1" applyAlignment="1" applyProtection="1">
      <alignment horizontal="center" vertical="center"/>
      <protection hidden="1"/>
    </xf>
    <xf numFmtId="0" fontId="8" fillId="4" borderId="20" xfId="1" applyFont="1" applyFill="1" applyBorder="1" applyAlignment="1" applyProtection="1">
      <alignment horizontal="center" vertical="center"/>
      <protection hidden="1"/>
    </xf>
    <xf numFmtId="0" fontId="0" fillId="0" borderId="0" xfId="0" applyProtection="1">
      <protection locked="0"/>
    </xf>
    <xf numFmtId="49" fontId="7" fillId="0" borderId="1" xfId="1" applyNumberFormat="1" applyFont="1" applyBorder="1" applyAlignment="1" applyProtection="1">
      <alignment horizontal="right" vertical="center"/>
      <protection hidden="1"/>
    </xf>
    <xf numFmtId="49" fontId="8" fillId="2" borderId="0" xfId="3" applyNumberFormat="1" applyFont="1" applyFill="1" applyAlignment="1" applyProtection="1">
      <alignment horizontal="right" vertical="center"/>
      <protection hidden="1"/>
    </xf>
    <xf numFmtId="49" fontId="8" fillId="2" borderId="0" xfId="3" applyNumberFormat="1" applyFont="1" applyFill="1" applyAlignment="1" applyProtection="1">
      <alignment horizontal="center" vertical="center"/>
      <protection hidden="1"/>
    </xf>
    <xf numFmtId="49" fontId="9" fillId="2" borderId="0" xfId="3" applyNumberFormat="1" applyFont="1" applyFill="1" applyAlignment="1" applyProtection="1">
      <alignment horizontal="right" vertical="center"/>
      <protection locked="0"/>
    </xf>
    <xf numFmtId="49" fontId="9" fillId="0" borderId="0" xfId="3" applyNumberFormat="1" applyFont="1" applyAlignment="1" applyProtection="1">
      <alignment horizontal="center" vertical="center"/>
      <protection locked="0"/>
    </xf>
    <xf numFmtId="49" fontId="9" fillId="0" borderId="0" xfId="3" applyNumberFormat="1" applyFont="1" applyAlignment="1" applyProtection="1">
      <alignment horizontal="left" vertical="center"/>
      <protection locked="0"/>
    </xf>
    <xf numFmtId="0" fontId="11" fillId="4" borderId="0" xfId="3" applyFont="1" applyFill="1" applyAlignment="1" applyProtection="1">
      <alignment vertical="center"/>
      <protection locked="0"/>
    </xf>
    <xf numFmtId="0" fontId="11" fillId="0" borderId="0" xfId="3" applyFont="1" applyAlignment="1" applyProtection="1">
      <alignment horizontal="right" vertical="center" shrinkToFit="1"/>
      <protection hidden="1"/>
    </xf>
    <xf numFmtId="0" fontId="14" fillId="4" borderId="0" xfId="3" applyFont="1" applyFill="1" applyAlignment="1" applyProtection="1">
      <alignment horizontal="center" vertical="center" shrinkToFit="1"/>
      <protection hidden="1"/>
    </xf>
    <xf numFmtId="0" fontId="11" fillId="4" borderId="0" xfId="3" applyFont="1" applyFill="1" applyAlignment="1" applyProtection="1">
      <alignment horizontal="center" vertical="center" shrinkToFit="1"/>
      <protection locked="0"/>
    </xf>
    <xf numFmtId="0" fontId="11" fillId="4" borderId="3" xfId="3" applyFont="1" applyFill="1" applyBorder="1" applyAlignment="1" applyProtection="1">
      <alignment horizontal="center" vertical="center" shrinkToFit="1"/>
      <protection locked="0"/>
    </xf>
    <xf numFmtId="0" fontId="18" fillId="4" borderId="5" xfId="3" applyFont="1" applyFill="1" applyBorder="1" applyAlignment="1" applyProtection="1">
      <alignment horizontal="center" vertical="center" shrinkToFit="1"/>
      <protection locked="0"/>
    </xf>
    <xf numFmtId="0" fontId="14" fillId="4" borderId="5" xfId="3" applyFont="1" applyFill="1" applyBorder="1" applyAlignment="1" applyProtection="1">
      <alignment horizontal="center" vertical="center" shrinkToFit="1"/>
      <protection hidden="1"/>
    </xf>
    <xf numFmtId="0" fontId="11" fillId="4" borderId="5" xfId="3" applyFont="1" applyFill="1" applyBorder="1" applyAlignment="1" applyProtection="1">
      <alignment horizontal="center" vertical="center" shrinkToFit="1"/>
      <protection locked="0"/>
    </xf>
    <xf numFmtId="0" fontId="18" fillId="4" borderId="0" xfId="3" applyFont="1" applyFill="1" applyAlignment="1" applyProtection="1">
      <alignment horizontal="center" vertical="center" shrinkToFit="1"/>
      <protection locked="0"/>
    </xf>
    <xf numFmtId="49" fontId="11" fillId="4" borderId="3" xfId="3" applyNumberFormat="1" applyFont="1" applyFill="1" applyBorder="1" applyAlignment="1" applyProtection="1">
      <alignment horizontal="center" vertical="center" shrinkToFit="1"/>
      <protection locked="0"/>
    </xf>
    <xf numFmtId="0" fontId="19" fillId="4" borderId="0" xfId="3" applyFont="1" applyFill="1" applyAlignment="1" applyProtection="1">
      <alignment horizontal="center" vertical="center" shrinkToFit="1"/>
      <protection locked="0"/>
    </xf>
    <xf numFmtId="0" fontId="8" fillId="0" borderId="0" xfId="0" applyFont="1" applyAlignment="1" applyProtection="1">
      <alignment horizontal="center" vertical="center" shrinkToFit="1"/>
      <protection hidden="1"/>
    </xf>
    <xf numFmtId="0" fontId="20" fillId="4" borderId="0" xfId="3" applyFont="1" applyFill="1" applyAlignment="1" applyProtection="1">
      <alignment horizontal="center" vertical="center" shrinkToFit="1"/>
      <protection hidden="1"/>
    </xf>
    <xf numFmtId="0" fontId="11" fillId="0" borderId="4" xfId="3" applyFont="1" applyBorder="1" applyAlignment="1" applyProtection="1">
      <alignment vertical="center"/>
      <protection locked="0"/>
    </xf>
    <xf numFmtId="0" fontId="3" fillId="0" borderId="0" xfId="3" applyAlignment="1" applyProtection="1">
      <alignment vertical="center"/>
      <protection locked="0"/>
    </xf>
  </cellXfs>
  <cellStyles count="4">
    <cellStyle name="Moneda 2 2" xfId="2" xr:uid="{97B619AD-1436-44BA-85A8-1A0B9A744884}"/>
    <cellStyle name="Normal" xfId="0" builtinId="0"/>
    <cellStyle name="Normal 2 2" xfId="1" xr:uid="{F8696E3D-51BC-4731-898E-60C431ECEDDA}"/>
    <cellStyle name="Normal 3" xfId="3" xr:uid="{5AEA080C-BFF9-4C56-A4F9-645AE49B225E}"/>
  </cellStyles>
  <dxfs count="36">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33</xdr:row>
      <xdr:rowOff>85725</xdr:rowOff>
    </xdr:from>
    <xdr:to>
      <xdr:col>10</xdr:col>
      <xdr:colOff>504825</xdr:colOff>
      <xdr:row>38</xdr:row>
      <xdr:rowOff>19050</xdr:rowOff>
    </xdr:to>
    <xdr:pic>
      <xdr:nvPicPr>
        <xdr:cNvPr id="3" name="Imagen 2">
          <a:extLst>
            <a:ext uri="{FF2B5EF4-FFF2-40B4-BE49-F238E27FC236}">
              <a16:creationId xmlns:a16="http://schemas.microsoft.com/office/drawing/2014/main" id="{6FD7B692-9630-4067-9803-384FB2F1745D}"/>
            </a:ext>
          </a:extLst>
        </xdr:cNvPr>
        <xdr:cNvPicPr>
          <a:picLocks noChangeAspect="1"/>
        </xdr:cNvPicPr>
      </xdr:nvPicPr>
      <xdr:blipFill>
        <a:blip xmlns:r="http://schemas.openxmlformats.org/officeDocument/2006/relationships" r:embed="rId1"/>
        <a:stretch>
          <a:fillRect/>
        </a:stretch>
      </xdr:blipFill>
      <xdr:spPr>
        <a:xfrm>
          <a:off x="1038225" y="5981700"/>
          <a:ext cx="457200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33</xdr:row>
      <xdr:rowOff>85725</xdr:rowOff>
    </xdr:from>
    <xdr:to>
      <xdr:col>10</xdr:col>
      <xdr:colOff>504825</xdr:colOff>
      <xdr:row>38</xdr:row>
      <xdr:rowOff>19050</xdr:rowOff>
    </xdr:to>
    <xdr:pic>
      <xdr:nvPicPr>
        <xdr:cNvPr id="3" name="Imagen 2">
          <a:extLst>
            <a:ext uri="{FF2B5EF4-FFF2-40B4-BE49-F238E27FC236}">
              <a16:creationId xmlns:a16="http://schemas.microsoft.com/office/drawing/2014/main" id="{316A5163-5ACB-41A8-9FD5-21B51A27E83F}"/>
            </a:ext>
          </a:extLst>
        </xdr:cNvPr>
        <xdr:cNvPicPr>
          <a:picLocks noChangeAspect="1"/>
        </xdr:cNvPicPr>
      </xdr:nvPicPr>
      <xdr:blipFill>
        <a:blip xmlns:r="http://schemas.openxmlformats.org/officeDocument/2006/relationships" r:embed="rId1"/>
        <a:stretch>
          <a:fillRect/>
        </a:stretch>
      </xdr:blipFill>
      <xdr:spPr>
        <a:xfrm>
          <a:off x="1038225" y="5981700"/>
          <a:ext cx="4572000"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104775</xdr:colOff>
      <xdr:row>80</xdr:row>
      <xdr:rowOff>38100</xdr:rowOff>
    </xdr:from>
    <xdr:to>
      <xdr:col>10</xdr:col>
      <xdr:colOff>390525</xdr:colOff>
      <xdr:row>84</xdr:row>
      <xdr:rowOff>161925</xdr:rowOff>
    </xdr:to>
    <xdr:pic>
      <xdr:nvPicPr>
        <xdr:cNvPr id="3" name="Imagen 2">
          <a:extLst>
            <a:ext uri="{FF2B5EF4-FFF2-40B4-BE49-F238E27FC236}">
              <a16:creationId xmlns:a16="http://schemas.microsoft.com/office/drawing/2014/main" id="{FD0E5496-E681-436E-A29C-8D814D01E453}"/>
            </a:ext>
            <a:ext uri="{147F2762-F138-4A5C-976F-8EAC2B608ADB}">
              <a16:predDERef xmlns:a16="http://schemas.microsoft.com/office/drawing/2014/main" pred="{95F9B32A-F071-4AA6-8D26-926050C90B77}"/>
            </a:ext>
          </a:extLst>
        </xdr:cNvPr>
        <xdr:cNvPicPr>
          <a:picLocks noChangeAspect="1"/>
        </xdr:cNvPicPr>
      </xdr:nvPicPr>
      <xdr:blipFill>
        <a:blip xmlns:r="http://schemas.openxmlformats.org/officeDocument/2006/relationships" r:embed="rId1"/>
        <a:stretch>
          <a:fillRect/>
        </a:stretch>
      </xdr:blipFill>
      <xdr:spPr>
        <a:xfrm>
          <a:off x="790575" y="13049250"/>
          <a:ext cx="4572000" cy="885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33</xdr:row>
      <xdr:rowOff>85725</xdr:rowOff>
    </xdr:from>
    <xdr:to>
      <xdr:col>10</xdr:col>
      <xdr:colOff>504825</xdr:colOff>
      <xdr:row>38</xdr:row>
      <xdr:rowOff>19050</xdr:rowOff>
    </xdr:to>
    <xdr:pic>
      <xdr:nvPicPr>
        <xdr:cNvPr id="3" name="Imagen 2">
          <a:extLst>
            <a:ext uri="{FF2B5EF4-FFF2-40B4-BE49-F238E27FC236}">
              <a16:creationId xmlns:a16="http://schemas.microsoft.com/office/drawing/2014/main" id="{3932AFC7-6CF1-4E4B-8222-15D325857918}"/>
            </a:ext>
          </a:extLst>
        </xdr:cNvPr>
        <xdr:cNvPicPr>
          <a:picLocks noChangeAspect="1"/>
        </xdr:cNvPicPr>
      </xdr:nvPicPr>
      <xdr:blipFill>
        <a:blip xmlns:r="http://schemas.openxmlformats.org/officeDocument/2006/relationships" r:embed="rId1"/>
        <a:stretch>
          <a:fillRect/>
        </a:stretch>
      </xdr:blipFill>
      <xdr:spPr>
        <a:xfrm>
          <a:off x="1038225" y="5981700"/>
          <a:ext cx="4572000" cy="885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190500</xdr:colOff>
      <xdr:row>49</xdr:row>
      <xdr:rowOff>57150</xdr:rowOff>
    </xdr:from>
    <xdr:to>
      <xdr:col>10</xdr:col>
      <xdr:colOff>476250</xdr:colOff>
      <xdr:row>53</xdr:row>
      <xdr:rowOff>180975</xdr:rowOff>
    </xdr:to>
    <xdr:pic>
      <xdr:nvPicPr>
        <xdr:cNvPr id="3" name="Imagen 2">
          <a:extLst>
            <a:ext uri="{FF2B5EF4-FFF2-40B4-BE49-F238E27FC236}">
              <a16:creationId xmlns:a16="http://schemas.microsoft.com/office/drawing/2014/main" id="{18DFBA70-F5DD-4AD5-81BF-6F7F7043B8DC}"/>
            </a:ext>
          </a:extLst>
        </xdr:cNvPr>
        <xdr:cNvPicPr>
          <a:picLocks noChangeAspect="1"/>
        </xdr:cNvPicPr>
      </xdr:nvPicPr>
      <xdr:blipFill>
        <a:blip xmlns:r="http://schemas.openxmlformats.org/officeDocument/2006/relationships" r:embed="rId1"/>
        <a:stretch>
          <a:fillRect/>
        </a:stretch>
      </xdr:blipFill>
      <xdr:spPr>
        <a:xfrm>
          <a:off x="876300" y="9544050"/>
          <a:ext cx="4572000" cy="885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190500</xdr:colOff>
      <xdr:row>49</xdr:row>
      <xdr:rowOff>57150</xdr:rowOff>
    </xdr:from>
    <xdr:to>
      <xdr:col>10</xdr:col>
      <xdr:colOff>476250</xdr:colOff>
      <xdr:row>53</xdr:row>
      <xdr:rowOff>180975</xdr:rowOff>
    </xdr:to>
    <xdr:pic>
      <xdr:nvPicPr>
        <xdr:cNvPr id="3" name="Imagen 2">
          <a:extLst>
            <a:ext uri="{FF2B5EF4-FFF2-40B4-BE49-F238E27FC236}">
              <a16:creationId xmlns:a16="http://schemas.microsoft.com/office/drawing/2014/main" id="{2AD02EA5-9ADD-4EDB-8F54-5BAF3520FCE0}"/>
            </a:ext>
          </a:extLst>
        </xdr:cNvPr>
        <xdr:cNvPicPr>
          <a:picLocks noChangeAspect="1"/>
        </xdr:cNvPicPr>
      </xdr:nvPicPr>
      <xdr:blipFill>
        <a:blip xmlns:r="http://schemas.openxmlformats.org/officeDocument/2006/relationships" r:embed="rId1"/>
        <a:stretch>
          <a:fillRect/>
        </a:stretch>
      </xdr:blipFill>
      <xdr:spPr>
        <a:xfrm>
          <a:off x="876300" y="9582150"/>
          <a:ext cx="4572000" cy="885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104775</xdr:colOff>
      <xdr:row>80</xdr:row>
      <xdr:rowOff>38100</xdr:rowOff>
    </xdr:from>
    <xdr:to>
      <xdr:col>10</xdr:col>
      <xdr:colOff>390525</xdr:colOff>
      <xdr:row>84</xdr:row>
      <xdr:rowOff>161925</xdr:rowOff>
    </xdr:to>
    <xdr:pic>
      <xdr:nvPicPr>
        <xdr:cNvPr id="3" name="Imagen 2">
          <a:extLst>
            <a:ext uri="{FF2B5EF4-FFF2-40B4-BE49-F238E27FC236}">
              <a16:creationId xmlns:a16="http://schemas.microsoft.com/office/drawing/2014/main" id="{BE2BD745-4E0B-40F1-814D-C6B3D7D48813}"/>
            </a:ext>
            <a:ext uri="{147F2762-F138-4A5C-976F-8EAC2B608ADB}">
              <a16:predDERef xmlns:a16="http://schemas.microsoft.com/office/drawing/2014/main" pred="{95F9B32A-F071-4AA6-8D26-926050C90B77}"/>
            </a:ext>
          </a:extLst>
        </xdr:cNvPr>
        <xdr:cNvPicPr>
          <a:picLocks noChangeAspect="1"/>
        </xdr:cNvPicPr>
      </xdr:nvPicPr>
      <xdr:blipFill>
        <a:blip xmlns:r="http://schemas.openxmlformats.org/officeDocument/2006/relationships" r:embed="rId1"/>
        <a:stretch>
          <a:fillRect/>
        </a:stretch>
      </xdr:blipFill>
      <xdr:spPr>
        <a:xfrm>
          <a:off x="790575" y="13049250"/>
          <a:ext cx="4572000" cy="885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39DF-26AE-4C9D-A735-DDCF0EF72020}">
  <dimension ref="A1:L39"/>
  <sheetViews>
    <sheetView workbookViewId="0">
      <selection activeCell="M21" sqref="M21"/>
    </sheetView>
  </sheetViews>
  <sheetFormatPr baseColWidth="10" defaultRowHeight="15" x14ac:dyDescent="0.2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ht="25.5" x14ac:dyDescent="0.25">
      <c r="A1" s="1"/>
      <c r="B1" s="1"/>
      <c r="C1" s="1"/>
      <c r="D1" s="1"/>
      <c r="E1" s="1"/>
      <c r="F1" s="1"/>
      <c r="G1" s="1"/>
      <c r="H1" s="1"/>
      <c r="I1" s="1"/>
      <c r="J1" s="1"/>
      <c r="K1" s="1"/>
      <c r="L1" s="1"/>
    </row>
    <row r="2" spans="1:12" x14ac:dyDescent="0.25">
      <c r="A2" s="2" t="s">
        <v>0</v>
      </c>
      <c r="B2" s="2"/>
      <c r="C2" s="2"/>
      <c r="D2" s="2"/>
      <c r="E2" s="2"/>
      <c r="F2" s="2"/>
      <c r="G2" s="2"/>
      <c r="H2" s="2"/>
      <c r="I2" s="2"/>
      <c r="J2" s="2"/>
      <c r="K2" s="2"/>
      <c r="L2" s="2"/>
    </row>
    <row r="3" spans="1:12" x14ac:dyDescent="0.25">
      <c r="A3" s="3" t="s">
        <v>1</v>
      </c>
      <c r="B3" s="3"/>
      <c r="C3" s="3"/>
      <c r="D3" s="3"/>
      <c r="E3" s="3"/>
      <c r="F3" s="4" t="s">
        <v>2</v>
      </c>
      <c r="G3" s="4" t="s">
        <v>3</v>
      </c>
      <c r="H3" s="4"/>
      <c r="I3" s="5"/>
      <c r="J3" s="5"/>
      <c r="K3" s="4" t="s">
        <v>4</v>
      </c>
      <c r="L3" s="6"/>
    </row>
    <row r="4" spans="1:12" x14ac:dyDescent="0.25">
      <c r="A4" s="7"/>
      <c r="B4" s="7"/>
      <c r="C4" s="7"/>
      <c r="D4" s="7"/>
      <c r="E4" s="7"/>
      <c r="F4" s="8"/>
      <c r="G4" s="9"/>
      <c r="H4" s="8"/>
      <c r="I4" s="10"/>
      <c r="J4" s="10"/>
      <c r="K4" s="8"/>
      <c r="L4" s="11"/>
    </row>
    <row r="5" spans="1:12" x14ac:dyDescent="0.25">
      <c r="A5" s="3" t="s">
        <v>5</v>
      </c>
      <c r="B5" s="3"/>
      <c r="C5" s="3"/>
      <c r="D5" s="3"/>
      <c r="E5" s="3"/>
      <c r="F5" s="4" t="s">
        <v>6</v>
      </c>
      <c r="G5" s="5" t="s">
        <v>7</v>
      </c>
      <c r="H5" s="5"/>
      <c r="I5" s="5"/>
      <c r="J5" s="5"/>
      <c r="K5" s="5"/>
      <c r="L5" s="12" t="s">
        <v>8</v>
      </c>
    </row>
    <row r="6" spans="1:12" ht="15.75" thickBot="1" x14ac:dyDescent="0.3">
      <c r="A6" s="13"/>
      <c r="B6" s="13"/>
      <c r="C6" s="13"/>
      <c r="D6" s="13"/>
      <c r="E6" s="13"/>
      <c r="F6" s="14"/>
      <c r="G6" s="14"/>
      <c r="H6" s="14"/>
      <c r="I6" s="15"/>
      <c r="J6" s="15"/>
      <c r="K6" s="14"/>
      <c r="L6" s="16"/>
    </row>
    <row r="7" spans="1:12" x14ac:dyDescent="0.25">
      <c r="A7" s="17"/>
      <c r="B7" s="18" t="s">
        <v>9</v>
      </c>
      <c r="C7" s="18" t="s">
        <v>10</v>
      </c>
      <c r="D7" s="18" t="s">
        <v>11</v>
      </c>
      <c r="E7" s="18" t="s">
        <v>12</v>
      </c>
      <c r="F7" s="18" t="str">
        <f>IF(G6="Femenino","Jugadora","Jugador")</f>
        <v>Jugador</v>
      </c>
      <c r="G7" s="18" t="s">
        <v>13</v>
      </c>
      <c r="H7" s="18"/>
      <c r="I7" s="18" t="s">
        <v>14</v>
      </c>
      <c r="J7" s="18"/>
      <c r="K7" s="18" t="str">
        <f>IF(G6="Femenino","Campeona","Campeón")</f>
        <v>Campeón</v>
      </c>
      <c r="L7" s="18"/>
    </row>
    <row r="8" spans="1:12" x14ac:dyDescent="0.25">
      <c r="A8" s="19"/>
      <c r="B8" s="20"/>
      <c r="C8" s="21"/>
      <c r="D8" s="21"/>
      <c r="E8" s="21"/>
      <c r="F8" s="22"/>
      <c r="G8" s="21"/>
      <c r="H8" s="21"/>
      <c r="I8" s="21"/>
      <c r="J8" s="21"/>
      <c r="K8" s="21"/>
      <c r="L8" s="21"/>
    </row>
    <row r="9" spans="1:12" x14ac:dyDescent="0.25">
      <c r="A9" s="23">
        <v>1</v>
      </c>
      <c r="B9" s="24"/>
      <c r="C9" s="25"/>
      <c r="D9" s="25"/>
      <c r="E9" s="26"/>
      <c r="F9" s="27" t="s">
        <v>15</v>
      </c>
      <c r="G9" s="28"/>
      <c r="H9" s="28"/>
      <c r="I9" s="28"/>
      <c r="J9" s="28"/>
      <c r="K9" s="28"/>
      <c r="L9" s="29"/>
    </row>
    <row r="10" spans="1:12" x14ac:dyDescent="0.25">
      <c r="A10" s="30"/>
      <c r="B10" s="31"/>
      <c r="C10" s="32"/>
      <c r="D10" s="32"/>
      <c r="E10" s="33"/>
      <c r="F10" s="34"/>
      <c r="G10" s="28"/>
      <c r="H10" s="35">
        <f>IF(G10=N9,B9,B11)</f>
        <v>0</v>
      </c>
      <c r="I10" s="33"/>
      <c r="J10" s="33"/>
      <c r="K10" s="33"/>
      <c r="L10" s="33"/>
    </row>
    <row r="11" spans="1:12" x14ac:dyDescent="0.25">
      <c r="A11" s="30">
        <v>2</v>
      </c>
      <c r="B11" s="36"/>
      <c r="C11" s="37"/>
      <c r="D11" s="37"/>
      <c r="E11" s="38"/>
      <c r="F11" s="39" t="s">
        <v>16</v>
      </c>
      <c r="G11" s="40"/>
      <c r="H11" s="35"/>
      <c r="I11" s="33"/>
      <c r="J11" s="33"/>
      <c r="K11" s="33"/>
      <c r="L11" s="33"/>
    </row>
    <row r="12" spans="1:12" x14ac:dyDescent="0.25">
      <c r="A12" s="30"/>
      <c r="B12" s="31"/>
      <c r="C12" s="32"/>
      <c r="D12" s="32"/>
      <c r="E12" s="41"/>
      <c r="F12" s="42"/>
      <c r="G12" s="43"/>
      <c r="H12" s="35"/>
      <c r="I12" s="28"/>
      <c r="J12" s="35">
        <f>IF(I12=G10,H10,H14)</f>
        <v>0</v>
      </c>
      <c r="K12" s="33"/>
      <c r="L12" s="33"/>
    </row>
    <row r="13" spans="1:12" x14ac:dyDescent="0.25">
      <c r="A13" s="23">
        <v>3</v>
      </c>
      <c r="B13" s="36"/>
      <c r="C13" s="37"/>
      <c r="D13" s="37"/>
      <c r="E13" s="38"/>
      <c r="F13" s="44" t="s">
        <v>17</v>
      </c>
      <c r="G13" s="45">
        <f>G10</f>
        <v>0</v>
      </c>
      <c r="H13" s="35"/>
      <c r="I13" s="40"/>
      <c r="J13" s="35"/>
      <c r="K13" s="33"/>
      <c r="L13" s="33"/>
    </row>
    <row r="14" spans="1:12" x14ac:dyDescent="0.25">
      <c r="A14" s="30"/>
      <c r="B14" s="31"/>
      <c r="C14" s="32"/>
      <c r="D14" s="32"/>
      <c r="E14" s="41"/>
      <c r="F14" s="34"/>
      <c r="G14" s="46"/>
      <c r="H14" s="35">
        <f>IF(G14=N13,B13,B15)</f>
        <v>0</v>
      </c>
      <c r="I14" s="43"/>
      <c r="J14" s="35"/>
      <c r="K14" s="33"/>
      <c r="L14" s="33"/>
    </row>
    <row r="15" spans="1:12" x14ac:dyDescent="0.25">
      <c r="A15" s="30">
        <v>4</v>
      </c>
      <c r="B15" s="36"/>
      <c r="C15" s="37"/>
      <c r="D15" s="37"/>
      <c r="E15" s="38"/>
      <c r="F15" s="39" t="s">
        <v>18</v>
      </c>
      <c r="G15" s="33"/>
      <c r="H15" s="35"/>
      <c r="I15" s="43"/>
      <c r="J15" s="35"/>
      <c r="K15" s="33"/>
      <c r="L15" s="33"/>
    </row>
    <row r="16" spans="1:12" x14ac:dyDescent="0.25">
      <c r="A16" s="30"/>
      <c r="B16" s="31"/>
      <c r="C16" s="32"/>
      <c r="D16" s="32"/>
      <c r="E16" s="33"/>
      <c r="F16" s="42"/>
      <c r="G16" s="33"/>
      <c r="H16" s="35"/>
      <c r="I16" s="43"/>
      <c r="J16" s="35"/>
      <c r="K16" s="28"/>
      <c r="L16" s="35"/>
    </row>
    <row r="17" spans="1:12" x14ac:dyDescent="0.25">
      <c r="A17" s="30">
        <v>5</v>
      </c>
      <c r="B17" s="36"/>
      <c r="C17" s="37"/>
      <c r="D17" s="37"/>
      <c r="E17" s="38"/>
      <c r="F17" s="44" t="s">
        <v>19</v>
      </c>
      <c r="G17" s="33"/>
      <c r="H17" s="35"/>
      <c r="I17" s="43"/>
      <c r="J17" s="35"/>
      <c r="K17" s="47"/>
      <c r="L17" s="33"/>
    </row>
    <row r="18" spans="1:12" x14ac:dyDescent="0.25">
      <c r="A18" s="30"/>
      <c r="B18" s="31"/>
      <c r="C18" s="32"/>
      <c r="D18" s="32"/>
      <c r="E18" s="33"/>
      <c r="F18" s="34"/>
      <c r="G18" s="28"/>
      <c r="H18" s="35">
        <f>IF(G18=N17,B17,B19)</f>
        <v>0</v>
      </c>
      <c r="I18" s="43"/>
      <c r="J18" s="35"/>
      <c r="K18" s="33"/>
      <c r="L18" s="33"/>
    </row>
    <row r="19" spans="1:12" x14ac:dyDescent="0.25">
      <c r="A19" s="23">
        <v>6</v>
      </c>
      <c r="B19" s="36"/>
      <c r="C19" s="37"/>
      <c r="D19" s="37"/>
      <c r="E19" s="38"/>
      <c r="F19" s="39" t="s">
        <v>20</v>
      </c>
      <c r="G19" s="40"/>
      <c r="H19" s="35"/>
      <c r="I19" s="45">
        <f>I12</f>
        <v>0</v>
      </c>
      <c r="J19" s="35"/>
      <c r="K19" s="33"/>
      <c r="L19" s="33"/>
    </row>
    <row r="20" spans="1:12" x14ac:dyDescent="0.25">
      <c r="A20" s="30"/>
      <c r="B20" s="31"/>
      <c r="C20" s="32"/>
      <c r="D20" s="32"/>
      <c r="E20" s="41"/>
      <c r="F20" s="42"/>
      <c r="G20" s="43"/>
      <c r="H20" s="35"/>
      <c r="I20" s="46"/>
      <c r="J20" s="35">
        <f>IF(I20=G18,H18,H22)</f>
        <v>0</v>
      </c>
      <c r="K20" s="33"/>
      <c r="L20" s="33"/>
    </row>
    <row r="21" spans="1:12" x14ac:dyDescent="0.25">
      <c r="A21" s="30">
        <v>7</v>
      </c>
      <c r="B21" s="36"/>
      <c r="C21" s="37"/>
      <c r="D21" s="37"/>
      <c r="E21" s="38"/>
      <c r="F21" s="44" t="s">
        <v>21</v>
      </c>
      <c r="G21" s="45">
        <f>G18</f>
        <v>0</v>
      </c>
      <c r="H21" s="35"/>
      <c r="I21" s="33"/>
      <c r="J21" s="33"/>
      <c r="K21" s="33"/>
      <c r="L21" s="33"/>
    </row>
    <row r="22" spans="1:12" x14ac:dyDescent="0.25">
      <c r="A22" s="30"/>
      <c r="B22" s="31"/>
      <c r="C22" s="32"/>
      <c r="D22" s="32"/>
      <c r="E22" s="41"/>
      <c r="F22" s="34"/>
      <c r="G22" s="46"/>
      <c r="H22" s="35">
        <f>IF(G22=N21,B21,B23)</f>
        <v>0</v>
      </c>
      <c r="I22" s="33"/>
      <c r="J22" s="33"/>
      <c r="K22" s="33"/>
      <c r="L22" s="33"/>
    </row>
    <row r="23" spans="1:12" x14ac:dyDescent="0.25">
      <c r="A23" s="23">
        <v>8</v>
      </c>
      <c r="B23" s="36"/>
      <c r="C23" s="37"/>
      <c r="D23" s="37"/>
      <c r="E23" s="48"/>
      <c r="F23" s="39" t="s">
        <v>22</v>
      </c>
      <c r="G23" s="33"/>
      <c r="H23" s="33"/>
      <c r="I23" s="33"/>
      <c r="J23" s="33"/>
      <c r="K23" s="33"/>
      <c r="L23" s="33"/>
    </row>
    <row r="24" spans="1:12" ht="15.75" thickBot="1" x14ac:dyDescent="0.3">
      <c r="A24" s="49" t="s">
        <v>23</v>
      </c>
      <c r="B24" s="49"/>
      <c r="C24" s="33"/>
      <c r="D24" s="33"/>
      <c r="E24" s="41"/>
      <c r="F24" s="28"/>
      <c r="G24" s="33"/>
      <c r="H24" s="33"/>
      <c r="I24" s="33"/>
      <c r="J24" s="33"/>
      <c r="K24" s="50"/>
      <c r="L24" s="51"/>
    </row>
    <row r="25" spans="1:12" x14ac:dyDescent="0.25">
      <c r="A25" s="52" t="s">
        <v>24</v>
      </c>
      <c r="B25" s="53"/>
      <c r="C25" s="53"/>
      <c r="D25" s="54"/>
      <c r="E25" s="55" t="s">
        <v>25</v>
      </c>
      <c r="F25" s="56" t="s">
        <v>26</v>
      </c>
      <c r="G25" s="57" t="s">
        <v>27</v>
      </c>
      <c r="H25" s="58"/>
      <c r="I25" s="59"/>
      <c r="J25" s="60"/>
      <c r="K25" s="58" t="s">
        <v>28</v>
      </c>
      <c r="L25" s="61"/>
    </row>
    <row r="26" spans="1:12" ht="15.75" thickBot="1" x14ac:dyDescent="0.3">
      <c r="A26" s="62"/>
      <c r="B26" s="63"/>
      <c r="C26" s="63"/>
      <c r="D26" s="64"/>
      <c r="E26" s="65">
        <v>1</v>
      </c>
      <c r="F26" s="66" t="str">
        <f>F9</f>
        <v>Paula Rodriguez Diaz</v>
      </c>
      <c r="G26" s="67"/>
      <c r="H26" s="68"/>
      <c r="I26" s="69"/>
      <c r="J26" s="70"/>
      <c r="K26" s="68"/>
      <c r="L26" s="71"/>
    </row>
    <row r="27" spans="1:12" x14ac:dyDescent="0.25">
      <c r="A27" s="72" t="s">
        <v>29</v>
      </c>
      <c r="B27" s="73"/>
      <c r="C27" s="73"/>
      <c r="D27" s="74"/>
      <c r="E27" s="75">
        <v>2</v>
      </c>
      <c r="F27" s="76" t="str">
        <f>F23</f>
        <v>Ana Villar Olivar</v>
      </c>
      <c r="G27" s="67"/>
      <c r="H27" s="68"/>
      <c r="I27" s="69"/>
      <c r="J27" s="70"/>
      <c r="K27" s="68"/>
      <c r="L27" s="71"/>
    </row>
    <row r="28" spans="1:12" ht="15.75" thickBot="1" x14ac:dyDescent="0.3">
      <c r="A28" s="77"/>
      <c r="B28" s="78"/>
      <c r="C28" s="78"/>
      <c r="D28" s="79"/>
      <c r="E28" s="75">
        <v>3</v>
      </c>
      <c r="F28" s="76" t="str">
        <f>IF($E$13=3,$F$13,IF($E$19=3,$F$19,""))</f>
        <v/>
      </c>
      <c r="G28" s="67"/>
      <c r="H28" s="68"/>
      <c r="I28" s="69"/>
      <c r="J28" s="70"/>
      <c r="K28" s="68"/>
      <c r="L28" s="71"/>
    </row>
    <row r="29" spans="1:12" x14ac:dyDescent="0.25">
      <c r="A29" s="52" t="s">
        <v>30</v>
      </c>
      <c r="B29" s="53"/>
      <c r="C29" s="53"/>
      <c r="D29" s="54"/>
      <c r="E29" s="75">
        <v>4</v>
      </c>
      <c r="F29" s="76" t="str">
        <f>IF($E$13=4,$F$13,IF($E$19=4,$F$19,""))</f>
        <v/>
      </c>
      <c r="G29" s="67"/>
      <c r="H29" s="68"/>
      <c r="I29" s="69"/>
      <c r="J29" s="70"/>
      <c r="K29" s="68"/>
      <c r="L29" s="71"/>
    </row>
    <row r="30" spans="1:12" ht="15.75" thickBot="1" x14ac:dyDescent="0.3">
      <c r="A30" s="80"/>
      <c r="B30" s="81"/>
      <c r="C30" s="81"/>
      <c r="D30" s="82"/>
      <c r="E30" s="83"/>
      <c r="F30" s="84"/>
      <c r="G30" s="67"/>
      <c r="H30" s="68"/>
      <c r="I30" s="69"/>
      <c r="J30" s="70"/>
      <c r="K30" s="68"/>
      <c r="L30" s="71"/>
    </row>
    <row r="31" spans="1:12" x14ac:dyDescent="0.25">
      <c r="A31" s="52" t="s">
        <v>31</v>
      </c>
      <c r="B31" s="53"/>
      <c r="C31" s="53"/>
      <c r="D31" s="54"/>
      <c r="E31" s="83"/>
      <c r="F31" s="84"/>
      <c r="G31" s="67"/>
      <c r="H31" s="68"/>
      <c r="I31" s="69"/>
      <c r="J31" s="70"/>
      <c r="K31" s="68"/>
      <c r="L31" s="71"/>
    </row>
    <row r="32" spans="1:12" x14ac:dyDescent="0.25">
      <c r="A32" s="85">
        <f>L6</f>
        <v>0</v>
      </c>
      <c r="B32" s="86"/>
      <c r="C32" s="86"/>
      <c r="D32" s="87"/>
      <c r="E32" s="83"/>
      <c r="F32" s="84"/>
      <c r="G32" s="67"/>
      <c r="H32" s="68"/>
      <c r="I32" s="69"/>
      <c r="J32" s="70"/>
      <c r="K32" s="68"/>
      <c r="L32" s="71"/>
    </row>
    <row r="33" spans="1:12" ht="15.75" thickBot="1" x14ac:dyDescent="0.3">
      <c r="A33" s="88"/>
      <c r="B33" s="89"/>
      <c r="C33" s="89"/>
      <c r="D33" s="90"/>
      <c r="E33" s="91"/>
      <c r="F33" s="92"/>
      <c r="G33" s="93"/>
      <c r="H33" s="94"/>
      <c r="I33" s="95"/>
      <c r="J33" s="96"/>
      <c r="K33" s="94"/>
      <c r="L33" s="97"/>
    </row>
    <row r="34" spans="1:12" x14ac:dyDescent="0.25">
      <c r="A34" s="98"/>
      <c r="B34" s="99" t="s">
        <v>32</v>
      </c>
      <c r="C34" s="98"/>
      <c r="D34" s="98"/>
      <c r="E34" s="98"/>
      <c r="F34" s="100"/>
      <c r="G34" s="100"/>
      <c r="H34" s="100"/>
      <c r="I34" s="101"/>
      <c r="J34" s="101"/>
      <c r="K34" s="102" t="s">
        <v>33</v>
      </c>
      <c r="L34" s="102"/>
    </row>
    <row r="35" spans="1:12" x14ac:dyDescent="0.25">
      <c r="A35" s="98"/>
      <c r="B35" s="98"/>
      <c r="C35" s="98"/>
      <c r="D35" s="98"/>
      <c r="E35" s="98"/>
      <c r="F35" s="103" t="s">
        <v>34</v>
      </c>
      <c r="G35" s="104" t="s">
        <v>35</v>
      </c>
      <c r="H35" s="104"/>
      <c r="I35" s="104"/>
      <c r="J35" s="103"/>
      <c r="K35" s="100"/>
      <c r="L35" s="101"/>
    </row>
    <row r="36" spans="1:12" x14ac:dyDescent="0.25">
      <c r="A36" s="105"/>
      <c r="B36" s="105"/>
      <c r="C36" s="105"/>
      <c r="D36" s="105"/>
      <c r="E36" s="105"/>
      <c r="F36" s="105"/>
      <c r="G36" s="105"/>
      <c r="H36" s="105"/>
      <c r="I36" s="105"/>
      <c r="J36" s="105"/>
      <c r="K36" s="105"/>
      <c r="L36" s="105"/>
    </row>
    <row r="37" spans="1:12" x14ac:dyDescent="0.25">
      <c r="A37" s="105"/>
      <c r="B37" s="105"/>
      <c r="C37" s="105"/>
      <c r="D37" s="105"/>
      <c r="E37" s="105"/>
      <c r="F37" s="105"/>
      <c r="G37" s="105"/>
      <c r="H37" s="105"/>
      <c r="I37" s="105"/>
      <c r="J37" s="105"/>
      <c r="K37" s="105"/>
      <c r="L37" s="105"/>
    </row>
    <row r="38" spans="1:12" x14ac:dyDescent="0.25">
      <c r="A38" s="105"/>
      <c r="B38" s="105"/>
      <c r="C38" s="105"/>
      <c r="D38" s="105"/>
      <c r="E38" s="105"/>
      <c r="F38" s="105"/>
      <c r="G38" s="105"/>
      <c r="H38" s="105"/>
      <c r="I38" s="105"/>
      <c r="J38" s="105"/>
      <c r="K38" s="105"/>
      <c r="L38" s="105"/>
    </row>
    <row r="39" spans="1:12" x14ac:dyDescent="0.25">
      <c r="A39" s="105"/>
      <c r="B39" s="105"/>
      <c r="C39" s="105"/>
      <c r="D39" s="105"/>
      <c r="E39" s="105"/>
      <c r="F39" s="105"/>
      <c r="G39" s="105"/>
      <c r="H39" s="105"/>
      <c r="I39" s="105"/>
      <c r="J39" s="105"/>
      <c r="K39" s="105"/>
      <c r="L39" s="105"/>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1:L1"/>
    <mergeCell ref="A2:L2"/>
    <mergeCell ref="A3:E3"/>
    <mergeCell ref="A4:E4"/>
    <mergeCell ref="A5:E5"/>
    <mergeCell ref="A6:E6"/>
  </mergeCells>
  <conditionalFormatting sqref="F9 B9:D9 B11:D11 F11 F13 B13:D13 B15:D15 F15 F17 B17:D17 B19:D19 F19 F21 B21:D21 B23:D23 F23">
    <cfRule type="expression" dxfId="33" priority="1" stopIfTrue="1">
      <formula>AND($E9&lt;=$L$9,$M9&gt;0,$E9&gt;0,$D9&lt;&gt;"LL",$D9&lt;&gt;"Alt")</formula>
    </cfRule>
  </conditionalFormatting>
  <conditionalFormatting sqref="E9 E11 E13 E15 E17 E19 E21 E23">
    <cfRule type="expression" dxfId="32" priority="2" stopIfTrue="1">
      <formula>AND($E9&lt;=$L$9,$M9&gt;0,$D9&lt;&gt;"LL")</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C0788-F1BC-4808-B673-A091C6EBF131}">
  <dimension ref="A1:L39"/>
  <sheetViews>
    <sheetView workbookViewId="0">
      <selection activeCell="F23" sqref="F23"/>
    </sheetView>
  </sheetViews>
  <sheetFormatPr baseColWidth="10" defaultRowHeight="15" x14ac:dyDescent="0.2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ht="25.5" x14ac:dyDescent="0.25">
      <c r="A1" s="1"/>
      <c r="B1" s="1"/>
      <c r="C1" s="1"/>
      <c r="D1" s="1"/>
      <c r="E1" s="1"/>
      <c r="F1" s="1"/>
      <c r="G1" s="1"/>
      <c r="H1" s="1"/>
      <c r="I1" s="1"/>
      <c r="J1" s="1"/>
      <c r="K1" s="1"/>
      <c r="L1" s="1"/>
    </row>
    <row r="2" spans="1:12" x14ac:dyDescent="0.25">
      <c r="A2" s="2" t="s">
        <v>0</v>
      </c>
      <c r="B2" s="2"/>
      <c r="C2" s="2"/>
      <c r="D2" s="2"/>
      <c r="E2" s="2"/>
      <c r="F2" s="2"/>
      <c r="G2" s="2"/>
      <c r="H2" s="2"/>
      <c r="I2" s="2"/>
      <c r="J2" s="2"/>
      <c r="K2" s="2"/>
      <c r="L2" s="2"/>
    </row>
    <row r="3" spans="1:12" x14ac:dyDescent="0.25">
      <c r="A3" s="3" t="s">
        <v>1</v>
      </c>
      <c r="B3" s="3"/>
      <c r="C3" s="3"/>
      <c r="D3" s="3"/>
      <c r="E3" s="3"/>
      <c r="F3" s="4" t="s">
        <v>2</v>
      </c>
      <c r="G3" s="4" t="s">
        <v>3</v>
      </c>
      <c r="H3" s="4"/>
      <c r="I3" s="5"/>
      <c r="J3" s="5"/>
      <c r="K3" s="4" t="s">
        <v>4</v>
      </c>
      <c r="L3" s="6"/>
    </row>
    <row r="4" spans="1:12" x14ac:dyDescent="0.25">
      <c r="A4" s="7"/>
      <c r="B4" s="7"/>
      <c r="C4" s="7"/>
      <c r="D4" s="7"/>
      <c r="E4" s="7"/>
      <c r="F4" s="8"/>
      <c r="G4" s="9"/>
      <c r="H4" s="8"/>
      <c r="I4" s="10"/>
      <c r="J4" s="10"/>
      <c r="K4" s="8"/>
      <c r="L4" s="11"/>
    </row>
    <row r="5" spans="1:12" x14ac:dyDescent="0.25">
      <c r="A5" s="3" t="s">
        <v>5</v>
      </c>
      <c r="B5" s="3"/>
      <c r="C5" s="3"/>
      <c r="D5" s="3"/>
      <c r="E5" s="3"/>
      <c r="F5" s="4" t="s">
        <v>36</v>
      </c>
      <c r="G5" s="5" t="s">
        <v>37</v>
      </c>
      <c r="H5" s="5"/>
      <c r="I5" s="5"/>
      <c r="J5" s="5"/>
      <c r="K5" s="5"/>
      <c r="L5" s="12" t="s">
        <v>8</v>
      </c>
    </row>
    <row r="6" spans="1:12" ht="15.75" thickBot="1" x14ac:dyDescent="0.3">
      <c r="A6" s="13"/>
      <c r="B6" s="13"/>
      <c r="C6" s="13"/>
      <c r="D6" s="13"/>
      <c r="E6" s="13"/>
      <c r="F6" s="14"/>
      <c r="G6" s="14"/>
      <c r="H6" s="14"/>
      <c r="I6" s="15"/>
      <c r="J6" s="15"/>
      <c r="K6" s="14"/>
      <c r="L6" s="16"/>
    </row>
    <row r="7" spans="1:12" x14ac:dyDescent="0.25">
      <c r="A7" s="17"/>
      <c r="B7" s="18" t="s">
        <v>9</v>
      </c>
      <c r="C7" s="18" t="s">
        <v>10</v>
      </c>
      <c r="D7" s="18" t="s">
        <v>11</v>
      </c>
      <c r="E7" s="18" t="s">
        <v>12</v>
      </c>
      <c r="F7" s="18" t="str">
        <f>IF(G6="Femenino","Jugadora","Jugador")</f>
        <v>Jugador</v>
      </c>
      <c r="G7" s="18" t="s">
        <v>13</v>
      </c>
      <c r="H7" s="18"/>
      <c r="I7" s="18" t="s">
        <v>14</v>
      </c>
      <c r="J7" s="18"/>
      <c r="K7" s="18" t="str">
        <f>IF(G6="Femenino","Campeona","Campeón")</f>
        <v>Campeón</v>
      </c>
      <c r="L7" s="18"/>
    </row>
    <row r="8" spans="1:12" x14ac:dyDescent="0.25">
      <c r="A8" s="19"/>
      <c r="B8" s="20"/>
      <c r="C8" s="21"/>
      <c r="D8" s="21"/>
      <c r="E8" s="21"/>
      <c r="F8" s="22"/>
      <c r="G8" s="21"/>
      <c r="H8" s="21"/>
      <c r="I8" s="21"/>
      <c r="J8" s="21"/>
      <c r="K8" s="21"/>
      <c r="L8" s="21"/>
    </row>
    <row r="9" spans="1:12" x14ac:dyDescent="0.25">
      <c r="A9" s="23">
        <v>1</v>
      </c>
      <c r="B9" s="24"/>
      <c r="C9" s="25"/>
      <c r="D9" s="25"/>
      <c r="E9" s="26"/>
      <c r="F9" s="27" t="s">
        <v>45</v>
      </c>
      <c r="G9" s="28"/>
      <c r="H9" s="28"/>
      <c r="I9" s="28"/>
      <c r="J9" s="28"/>
      <c r="K9" s="28"/>
      <c r="L9" s="29"/>
    </row>
    <row r="10" spans="1:12" x14ac:dyDescent="0.25">
      <c r="A10" s="30"/>
      <c r="B10" s="31"/>
      <c r="C10" s="32"/>
      <c r="D10" s="32"/>
      <c r="E10" s="33"/>
      <c r="F10" s="34"/>
      <c r="G10" s="28"/>
      <c r="H10" s="35">
        <f>IF(G10=N9,B9,B11)</f>
        <v>0</v>
      </c>
      <c r="I10" s="33"/>
      <c r="J10" s="33"/>
      <c r="K10" s="33"/>
      <c r="L10" s="33"/>
    </row>
    <row r="11" spans="1:12" x14ac:dyDescent="0.25">
      <c r="A11" s="30">
        <v>2</v>
      </c>
      <c r="B11" s="36"/>
      <c r="C11" s="37"/>
      <c r="D11" s="37"/>
      <c r="E11" s="38"/>
      <c r="F11" s="39" t="s">
        <v>16</v>
      </c>
      <c r="G11" s="40"/>
      <c r="H11" s="35"/>
      <c r="I11" s="33"/>
      <c r="J11" s="33"/>
      <c r="K11" s="33"/>
      <c r="L11" s="33"/>
    </row>
    <row r="12" spans="1:12" x14ac:dyDescent="0.25">
      <c r="A12" s="30"/>
      <c r="B12" s="31"/>
      <c r="C12" s="32"/>
      <c r="D12" s="32"/>
      <c r="E12" s="41"/>
      <c r="F12" s="42"/>
      <c r="G12" s="43"/>
      <c r="H12" s="35"/>
      <c r="I12" s="28"/>
      <c r="J12" s="35">
        <f>IF(I12=G10,H10,H14)</f>
        <v>0</v>
      </c>
      <c r="K12" s="33"/>
      <c r="L12" s="33"/>
    </row>
    <row r="13" spans="1:12" x14ac:dyDescent="0.25">
      <c r="A13" s="23">
        <v>3</v>
      </c>
      <c r="B13" s="36"/>
      <c r="C13" s="37"/>
      <c r="D13" s="37"/>
      <c r="E13" s="38"/>
      <c r="F13" s="44" t="s">
        <v>46</v>
      </c>
      <c r="G13" s="45">
        <f>G10</f>
        <v>0</v>
      </c>
      <c r="H13" s="35"/>
      <c r="I13" s="40"/>
      <c r="J13" s="35"/>
      <c r="K13" s="33"/>
      <c r="L13" s="33"/>
    </row>
    <row r="14" spans="1:12" x14ac:dyDescent="0.25">
      <c r="A14" s="30"/>
      <c r="B14" s="31"/>
      <c r="C14" s="32"/>
      <c r="D14" s="32"/>
      <c r="E14" s="41"/>
      <c r="F14" s="34"/>
      <c r="G14" s="46"/>
      <c r="H14" s="35">
        <f>IF(G14=N13,B13,B15)</f>
        <v>0</v>
      </c>
      <c r="I14" s="43"/>
      <c r="J14" s="35"/>
      <c r="K14" s="33"/>
      <c r="L14" s="33"/>
    </row>
    <row r="15" spans="1:12" x14ac:dyDescent="0.25">
      <c r="A15" s="30">
        <v>4</v>
      </c>
      <c r="B15" s="36"/>
      <c r="C15" s="37"/>
      <c r="D15" s="37"/>
      <c r="E15" s="38"/>
      <c r="F15" s="39" t="s">
        <v>47</v>
      </c>
      <c r="G15" s="33"/>
      <c r="H15" s="35"/>
      <c r="I15" s="43"/>
      <c r="J15" s="35"/>
      <c r="K15" s="33"/>
      <c r="L15" s="33"/>
    </row>
    <row r="16" spans="1:12" x14ac:dyDescent="0.25">
      <c r="A16" s="30"/>
      <c r="B16" s="31"/>
      <c r="C16" s="32"/>
      <c r="D16" s="32"/>
      <c r="E16" s="33"/>
      <c r="F16" s="42"/>
      <c r="G16" s="33"/>
      <c r="H16" s="35"/>
      <c r="I16" s="43"/>
      <c r="J16" s="35"/>
      <c r="K16" s="28"/>
      <c r="L16" s="35"/>
    </row>
    <row r="17" spans="1:12" x14ac:dyDescent="0.25">
      <c r="A17" s="30">
        <v>5</v>
      </c>
      <c r="B17" s="36"/>
      <c r="C17" s="37"/>
      <c r="D17" s="37"/>
      <c r="E17" s="38"/>
      <c r="F17" s="44" t="s">
        <v>48</v>
      </c>
      <c r="G17" s="33"/>
      <c r="H17" s="35"/>
      <c r="I17" s="43"/>
      <c r="J17" s="35"/>
      <c r="K17" s="47"/>
      <c r="L17" s="33"/>
    </row>
    <row r="18" spans="1:12" x14ac:dyDescent="0.25">
      <c r="A18" s="30"/>
      <c r="B18" s="31"/>
      <c r="C18" s="32"/>
      <c r="D18" s="32"/>
      <c r="E18" s="33"/>
      <c r="F18" s="34"/>
      <c r="G18" s="28"/>
      <c r="H18" s="35">
        <f>IF(G18=N17,B17,B19)</f>
        <v>0</v>
      </c>
      <c r="I18" s="43"/>
      <c r="J18" s="35"/>
      <c r="K18" s="33"/>
      <c r="L18" s="33"/>
    </row>
    <row r="19" spans="1:12" x14ac:dyDescent="0.25">
      <c r="A19" s="23">
        <v>6</v>
      </c>
      <c r="B19" s="36"/>
      <c r="C19" s="37"/>
      <c r="D19" s="37"/>
      <c r="E19" s="38"/>
      <c r="F19" s="39" t="s">
        <v>49</v>
      </c>
      <c r="G19" s="40"/>
      <c r="H19" s="35"/>
      <c r="I19" s="45">
        <f>I12</f>
        <v>0</v>
      </c>
      <c r="J19" s="35"/>
      <c r="K19" s="33"/>
      <c r="L19" s="33"/>
    </row>
    <row r="20" spans="1:12" x14ac:dyDescent="0.25">
      <c r="A20" s="30"/>
      <c r="B20" s="31"/>
      <c r="C20" s="32"/>
      <c r="D20" s="32"/>
      <c r="E20" s="41"/>
      <c r="F20" s="42"/>
      <c r="G20" s="43"/>
      <c r="H20" s="35"/>
      <c r="I20" s="46"/>
      <c r="J20" s="35">
        <f>IF(I20=G18,H18,H22)</f>
        <v>0</v>
      </c>
      <c r="K20" s="33"/>
      <c r="L20" s="33"/>
    </row>
    <row r="21" spans="1:12" x14ac:dyDescent="0.25">
      <c r="A21" s="30">
        <v>7</v>
      </c>
      <c r="B21" s="36"/>
      <c r="C21" s="37"/>
      <c r="D21" s="37"/>
      <c r="E21" s="38"/>
      <c r="F21" s="44" t="s">
        <v>50</v>
      </c>
      <c r="G21" s="45">
        <f>G18</f>
        <v>0</v>
      </c>
      <c r="H21" s="35"/>
      <c r="I21" s="33"/>
      <c r="J21" s="33"/>
      <c r="K21" s="33"/>
      <c r="L21" s="33"/>
    </row>
    <row r="22" spans="1:12" x14ac:dyDescent="0.25">
      <c r="A22" s="30"/>
      <c r="B22" s="31"/>
      <c r="C22" s="32"/>
      <c r="D22" s="32"/>
      <c r="E22" s="41"/>
      <c r="F22" s="34"/>
      <c r="G22" s="46"/>
      <c r="H22" s="35">
        <f>IF(G22=N21,B21,B23)</f>
        <v>0</v>
      </c>
      <c r="I22" s="33"/>
      <c r="J22" s="33"/>
      <c r="K22" s="33"/>
      <c r="L22" s="33"/>
    </row>
    <row r="23" spans="1:12" x14ac:dyDescent="0.25">
      <c r="A23" s="23">
        <v>8</v>
      </c>
      <c r="B23" s="36"/>
      <c r="C23" s="37"/>
      <c r="D23" s="37"/>
      <c r="E23" s="48"/>
      <c r="F23" s="39" t="s">
        <v>51</v>
      </c>
      <c r="G23" s="33"/>
      <c r="H23" s="33"/>
      <c r="I23" s="33"/>
      <c r="J23" s="33"/>
      <c r="K23" s="33"/>
      <c r="L23" s="33"/>
    </row>
    <row r="24" spans="1:12" ht="15.75" thickBot="1" x14ac:dyDescent="0.3">
      <c r="A24" s="49" t="s">
        <v>23</v>
      </c>
      <c r="B24" s="49"/>
      <c r="C24" s="33"/>
      <c r="D24" s="33"/>
      <c r="E24" s="41"/>
      <c r="F24" s="28"/>
      <c r="G24" s="33"/>
      <c r="H24" s="33"/>
      <c r="I24" s="33"/>
      <c r="J24" s="33"/>
      <c r="K24" s="50"/>
      <c r="L24" s="51"/>
    </row>
    <row r="25" spans="1:12" x14ac:dyDescent="0.25">
      <c r="A25" s="52" t="s">
        <v>24</v>
      </c>
      <c r="B25" s="53"/>
      <c r="C25" s="53"/>
      <c r="D25" s="54"/>
      <c r="E25" s="55" t="s">
        <v>25</v>
      </c>
      <c r="F25" s="56" t="s">
        <v>26</v>
      </c>
      <c r="G25" s="57" t="s">
        <v>27</v>
      </c>
      <c r="H25" s="58"/>
      <c r="I25" s="59"/>
      <c r="J25" s="60"/>
      <c r="K25" s="58" t="s">
        <v>28</v>
      </c>
      <c r="L25" s="61"/>
    </row>
    <row r="26" spans="1:12" ht="15.75" thickBot="1" x14ac:dyDescent="0.3">
      <c r="A26" s="62"/>
      <c r="B26" s="63"/>
      <c r="C26" s="63"/>
      <c r="D26" s="64"/>
      <c r="E26" s="65">
        <v>1</v>
      </c>
      <c r="F26" s="66" t="str">
        <f>F9</f>
        <v>Marcos Gonzalez Galan</v>
      </c>
      <c r="G26" s="67"/>
      <c r="H26" s="68"/>
      <c r="I26" s="69"/>
      <c r="J26" s="70"/>
      <c r="K26" s="68"/>
      <c r="L26" s="71"/>
    </row>
    <row r="27" spans="1:12" x14ac:dyDescent="0.25">
      <c r="A27" s="72" t="s">
        <v>29</v>
      </c>
      <c r="B27" s="73"/>
      <c r="C27" s="73"/>
      <c r="D27" s="74"/>
      <c r="E27" s="75">
        <v>2</v>
      </c>
      <c r="F27" s="76" t="str">
        <f>F23</f>
        <v>Martin Diaz Martinez</v>
      </c>
      <c r="G27" s="67"/>
      <c r="H27" s="68"/>
      <c r="I27" s="69"/>
      <c r="J27" s="70"/>
      <c r="K27" s="68"/>
      <c r="L27" s="71"/>
    </row>
    <row r="28" spans="1:12" ht="15.75" thickBot="1" x14ac:dyDescent="0.3">
      <c r="A28" s="77"/>
      <c r="B28" s="78"/>
      <c r="C28" s="78"/>
      <c r="D28" s="79"/>
      <c r="E28" s="75">
        <v>3</v>
      </c>
      <c r="F28" s="76" t="str">
        <f>IF($E$13=3,$F$13,IF($E$19=3,$F$19,""))</f>
        <v/>
      </c>
      <c r="G28" s="67"/>
      <c r="H28" s="68"/>
      <c r="I28" s="69"/>
      <c r="J28" s="70"/>
      <c r="K28" s="68"/>
      <c r="L28" s="71"/>
    </row>
    <row r="29" spans="1:12" x14ac:dyDescent="0.25">
      <c r="A29" s="52" t="s">
        <v>30</v>
      </c>
      <c r="B29" s="53"/>
      <c r="C29" s="53"/>
      <c r="D29" s="54"/>
      <c r="E29" s="75">
        <v>4</v>
      </c>
      <c r="F29" s="76" t="str">
        <f>IF($E$13=4,$F$13,IF($E$19=4,$F$19,""))</f>
        <v/>
      </c>
      <c r="G29" s="67"/>
      <c r="H29" s="68"/>
      <c r="I29" s="69"/>
      <c r="J29" s="70"/>
      <c r="K29" s="68"/>
      <c r="L29" s="71"/>
    </row>
    <row r="30" spans="1:12" ht="15.75" thickBot="1" x14ac:dyDescent="0.3">
      <c r="A30" s="80"/>
      <c r="B30" s="81"/>
      <c r="C30" s="81"/>
      <c r="D30" s="82"/>
      <c r="E30" s="83"/>
      <c r="F30" s="84"/>
      <c r="G30" s="67"/>
      <c r="H30" s="68"/>
      <c r="I30" s="69"/>
      <c r="J30" s="70"/>
      <c r="K30" s="68"/>
      <c r="L30" s="71"/>
    </row>
    <row r="31" spans="1:12" x14ac:dyDescent="0.25">
      <c r="A31" s="52" t="s">
        <v>31</v>
      </c>
      <c r="B31" s="53"/>
      <c r="C31" s="53"/>
      <c r="D31" s="54"/>
      <c r="E31" s="83"/>
      <c r="F31" s="84"/>
      <c r="G31" s="67"/>
      <c r="H31" s="68"/>
      <c r="I31" s="69"/>
      <c r="J31" s="70"/>
      <c r="K31" s="68"/>
      <c r="L31" s="71"/>
    </row>
    <row r="32" spans="1:12" x14ac:dyDescent="0.25">
      <c r="A32" s="85">
        <f>L6</f>
        <v>0</v>
      </c>
      <c r="B32" s="86"/>
      <c r="C32" s="86"/>
      <c r="D32" s="87"/>
      <c r="E32" s="83"/>
      <c r="F32" s="84"/>
      <c r="G32" s="67"/>
      <c r="H32" s="68"/>
      <c r="I32" s="69"/>
      <c r="J32" s="70"/>
      <c r="K32" s="68"/>
      <c r="L32" s="71"/>
    </row>
    <row r="33" spans="1:12" ht="15.75" thickBot="1" x14ac:dyDescent="0.3">
      <c r="A33" s="88"/>
      <c r="B33" s="89"/>
      <c r="C33" s="89"/>
      <c r="D33" s="90"/>
      <c r="E33" s="91"/>
      <c r="F33" s="92"/>
      <c r="G33" s="93"/>
      <c r="H33" s="94"/>
      <c r="I33" s="95"/>
      <c r="J33" s="96"/>
      <c r="K33" s="94"/>
      <c r="L33" s="97"/>
    </row>
    <row r="34" spans="1:12" x14ac:dyDescent="0.25">
      <c r="A34" s="98"/>
      <c r="B34" s="99" t="s">
        <v>32</v>
      </c>
      <c r="C34" s="98"/>
      <c r="D34" s="98"/>
      <c r="E34" s="98"/>
      <c r="F34" s="100"/>
      <c r="G34" s="100"/>
      <c r="H34" s="100"/>
      <c r="I34" s="101"/>
      <c r="J34" s="101"/>
      <c r="K34" s="102" t="s">
        <v>33</v>
      </c>
      <c r="L34" s="102"/>
    </row>
    <row r="35" spans="1:12" x14ac:dyDescent="0.25">
      <c r="A35" s="98"/>
      <c r="B35" s="98"/>
      <c r="C35" s="98"/>
      <c r="D35" s="98"/>
      <c r="E35" s="98"/>
      <c r="F35" s="103" t="s">
        <v>34</v>
      </c>
      <c r="G35" s="104" t="s">
        <v>35</v>
      </c>
      <c r="H35" s="104"/>
      <c r="I35" s="104"/>
      <c r="J35" s="103"/>
      <c r="K35" s="100"/>
      <c r="L35" s="101"/>
    </row>
    <row r="36" spans="1:12" x14ac:dyDescent="0.25">
      <c r="A36" s="105"/>
      <c r="B36" s="105"/>
      <c r="C36" s="105"/>
      <c r="D36" s="105"/>
      <c r="E36" s="105"/>
      <c r="F36" s="105"/>
      <c r="G36" s="105"/>
      <c r="H36" s="105"/>
      <c r="I36" s="105"/>
      <c r="J36" s="105"/>
      <c r="K36" s="105"/>
      <c r="L36" s="105"/>
    </row>
    <row r="37" spans="1:12" x14ac:dyDescent="0.25">
      <c r="A37" s="105"/>
      <c r="B37" s="105"/>
      <c r="C37" s="105"/>
      <c r="D37" s="105"/>
      <c r="E37" s="105"/>
      <c r="F37" s="105"/>
      <c r="G37" s="105"/>
      <c r="H37" s="105"/>
      <c r="I37" s="105"/>
      <c r="J37" s="105"/>
      <c r="K37" s="105"/>
      <c r="L37" s="105"/>
    </row>
    <row r="38" spans="1:12" x14ac:dyDescent="0.25">
      <c r="A38" s="105"/>
      <c r="B38" s="105"/>
      <c r="C38" s="105"/>
      <c r="D38" s="105"/>
      <c r="E38" s="105"/>
      <c r="F38" s="105"/>
      <c r="G38" s="105"/>
      <c r="H38" s="105"/>
      <c r="I38" s="105"/>
      <c r="J38" s="105"/>
      <c r="K38" s="105"/>
      <c r="L38" s="105"/>
    </row>
    <row r="39" spans="1:12" x14ac:dyDescent="0.25">
      <c r="A39" s="105"/>
      <c r="B39" s="105"/>
      <c r="C39" s="105"/>
      <c r="D39" s="105"/>
      <c r="E39" s="105"/>
      <c r="F39" s="105"/>
      <c r="G39" s="105"/>
      <c r="H39" s="105"/>
      <c r="I39" s="105"/>
      <c r="J39" s="105"/>
      <c r="K39" s="105"/>
      <c r="L39" s="105"/>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1:L1"/>
    <mergeCell ref="A2:L2"/>
    <mergeCell ref="A3:E3"/>
    <mergeCell ref="A4:E4"/>
    <mergeCell ref="A5:E5"/>
    <mergeCell ref="A6:E6"/>
  </mergeCells>
  <conditionalFormatting sqref="F9 B9:D9 B11:D11 F11 F13 B13:D13 B15:D15 F15 F17 B17:D17 B19:D19 F19 F21 B21:D21 B23:D23 F23">
    <cfRule type="expression" dxfId="29" priority="1" stopIfTrue="1">
      <formula>AND($E9&lt;=$L$9,$M9&gt;0,$E9&gt;0,$D9&lt;&gt;"LL",$D9&lt;&gt;"Alt")</formula>
    </cfRule>
  </conditionalFormatting>
  <conditionalFormatting sqref="E9 E11 E13 E15 E17 E19 E21 E23">
    <cfRule type="expression" dxfId="28" priority="2" stopIfTrue="1">
      <formula>AND($E9&lt;=$L$9,$M9&gt;0,$D9&lt;&gt;"LL")</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392E2-F11F-4D17-8260-683B69C808E3}">
  <dimension ref="A1:M86"/>
  <sheetViews>
    <sheetView topLeftCell="A52" workbookViewId="0">
      <selection activeCell="F70" sqref="F70"/>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x14ac:dyDescent="0.25">
      <c r="A1" s="2" t="s">
        <v>0</v>
      </c>
      <c r="B1" s="2"/>
      <c r="C1" s="2"/>
      <c r="D1" s="2"/>
      <c r="E1" s="2"/>
      <c r="F1" s="2"/>
      <c r="G1" s="2"/>
      <c r="H1" s="2"/>
      <c r="I1" s="2"/>
      <c r="J1" s="2"/>
      <c r="K1" s="2"/>
      <c r="L1" s="2"/>
      <c r="M1" s="2"/>
    </row>
    <row r="2" spans="1:13" x14ac:dyDescent="0.25">
      <c r="A2" s="3" t="s">
        <v>1</v>
      </c>
      <c r="B2" s="3"/>
      <c r="C2" s="3"/>
      <c r="D2" s="3"/>
      <c r="E2" s="3"/>
      <c r="F2" s="4" t="s">
        <v>2</v>
      </c>
      <c r="G2" s="4" t="s">
        <v>3</v>
      </c>
      <c r="H2" s="4"/>
      <c r="I2" s="5"/>
      <c r="J2" s="5"/>
      <c r="K2" s="4" t="s">
        <v>4</v>
      </c>
      <c r="L2" s="4"/>
      <c r="M2" s="107"/>
    </row>
    <row r="3" spans="1:13" x14ac:dyDescent="0.25">
      <c r="A3" s="7"/>
      <c r="B3" s="7"/>
      <c r="C3" s="7"/>
      <c r="D3" s="7"/>
      <c r="E3" s="7"/>
      <c r="F3" s="8"/>
      <c r="G3" s="9"/>
      <c r="H3" s="8"/>
      <c r="I3" s="10"/>
      <c r="J3" s="10"/>
      <c r="K3" s="8"/>
      <c r="L3" s="8"/>
      <c r="M3" s="11"/>
    </row>
    <row r="4" spans="1:13" x14ac:dyDescent="0.25">
      <c r="A4" s="3" t="s">
        <v>5</v>
      </c>
      <c r="B4" s="3"/>
      <c r="C4" s="3"/>
      <c r="D4" s="3"/>
      <c r="E4" s="3"/>
      <c r="F4" s="4" t="s">
        <v>41</v>
      </c>
      <c r="G4" s="5" t="s">
        <v>37</v>
      </c>
      <c r="H4" s="5"/>
      <c r="I4" s="5"/>
      <c r="J4" s="5"/>
      <c r="K4" s="12" t="s">
        <v>8</v>
      </c>
      <c r="L4" s="12"/>
      <c r="M4" s="107"/>
    </row>
    <row r="5" spans="1:13" ht="15.75" thickBot="1" x14ac:dyDescent="0.3">
      <c r="A5" s="13"/>
      <c r="B5" s="13"/>
      <c r="C5" s="13"/>
      <c r="D5" s="13"/>
      <c r="E5" s="13"/>
      <c r="F5" s="14"/>
      <c r="G5" s="14"/>
      <c r="H5" s="14"/>
      <c r="I5" s="15"/>
      <c r="J5" s="15"/>
      <c r="K5" s="16"/>
      <c r="L5" s="16"/>
      <c r="M5" s="138"/>
    </row>
    <row r="6" spans="1:13" x14ac:dyDescent="0.25">
      <c r="A6" s="139"/>
      <c r="B6" s="18" t="s">
        <v>9</v>
      </c>
      <c r="C6" s="18" t="s">
        <v>10</v>
      </c>
      <c r="D6" s="18" t="s">
        <v>11</v>
      </c>
      <c r="E6" s="18" t="s">
        <v>12</v>
      </c>
      <c r="F6" s="18" t="str">
        <f>IF(G5="Femenino","Jugadora","Jugador")</f>
        <v>Jugador</v>
      </c>
      <c r="G6" s="140" t="s">
        <v>42</v>
      </c>
      <c r="H6" s="140"/>
      <c r="I6" s="140" t="s">
        <v>40</v>
      </c>
      <c r="J6" s="140"/>
      <c r="K6" s="140" t="s">
        <v>13</v>
      </c>
      <c r="L6" s="140"/>
      <c r="M6" s="140" t="s">
        <v>14</v>
      </c>
    </row>
    <row r="7" spans="1:13" x14ac:dyDescent="0.25">
      <c r="A7" s="141"/>
      <c r="B7" s="142"/>
      <c r="C7" s="21"/>
      <c r="D7" s="21"/>
      <c r="E7" s="142"/>
      <c r="F7" s="143"/>
      <c r="G7" s="142"/>
      <c r="H7" s="142"/>
      <c r="I7" s="142"/>
      <c r="J7" s="142"/>
      <c r="K7" s="142"/>
      <c r="L7" s="142"/>
      <c r="M7" s="142"/>
    </row>
    <row r="8" spans="1:13" x14ac:dyDescent="0.25">
      <c r="A8" s="23">
        <v>1</v>
      </c>
      <c r="B8" s="24" t="str">
        <f>IF($E8="","",VLOOKUP($E8,#REF!,4,FALSE))</f>
        <v/>
      </c>
      <c r="C8" s="25" t="str">
        <f>IF($E8="","",VLOOKUP($E8,#REF!,9,FALSE))</f>
        <v/>
      </c>
      <c r="D8" s="25" t="str">
        <f>IF($E8="","",VLOOKUP($E8,#REF!,11,FALSE))</f>
        <v/>
      </c>
      <c r="E8" s="26"/>
      <c r="F8" s="27" t="s">
        <v>52</v>
      </c>
      <c r="G8" s="144"/>
      <c r="H8" s="144"/>
      <c r="I8" s="144"/>
      <c r="J8" s="144"/>
      <c r="K8" s="144"/>
      <c r="L8" s="144"/>
      <c r="M8" s="29" t="e">
        <f>#REF!</f>
        <v>#REF!</v>
      </c>
    </row>
    <row r="9" spans="1:13" x14ac:dyDescent="0.25">
      <c r="A9" s="30"/>
      <c r="B9" s="145"/>
      <c r="C9" s="32"/>
      <c r="D9" s="32"/>
      <c r="E9" s="41"/>
      <c r="F9" s="34"/>
      <c r="G9" s="28"/>
      <c r="H9" s="146" t="str">
        <f>IF(G9=Q8,B8,B10)</f>
        <v/>
      </c>
      <c r="I9" s="147"/>
      <c r="J9" s="147"/>
      <c r="K9" s="147"/>
      <c r="L9" s="147"/>
      <c r="M9" s="147"/>
    </row>
    <row r="10" spans="1:13" x14ac:dyDescent="0.25">
      <c r="A10" s="30">
        <v>2</v>
      </c>
      <c r="B10" s="24" t="str">
        <f>IF($E10="","",VLOOKUP($E10,#REF!,4,FALSE))</f>
        <v/>
      </c>
      <c r="C10" s="25" t="str">
        <f>IF($E10="","",VLOOKUP($E10,#REF!,9,FALSE))</f>
        <v/>
      </c>
      <c r="D10" s="25" t="str">
        <f>IF($E10="","",VLOOKUP($E10,#REF!,11,FALSE))</f>
        <v/>
      </c>
      <c r="E10" s="26"/>
      <c r="F10" s="120" t="s">
        <v>16</v>
      </c>
      <c r="G10" s="148"/>
      <c r="H10" s="146"/>
      <c r="I10" s="147"/>
      <c r="J10" s="147"/>
      <c r="K10" s="147"/>
      <c r="L10" s="147"/>
      <c r="M10" s="147"/>
    </row>
    <row r="11" spans="1:13" x14ac:dyDescent="0.25">
      <c r="A11" s="30"/>
      <c r="B11" s="145"/>
      <c r="C11" s="32"/>
      <c r="D11" s="32"/>
      <c r="E11" s="41"/>
      <c r="F11" s="42"/>
      <c r="G11" s="149"/>
      <c r="H11" s="146"/>
      <c r="I11" s="28"/>
      <c r="J11" s="146" t="str">
        <f>IF(I11=G9,H9,H13)</f>
        <v/>
      </c>
      <c r="K11" s="147"/>
      <c r="L11" s="147"/>
      <c r="M11" s="147"/>
    </row>
    <row r="12" spans="1:13" x14ac:dyDescent="0.25">
      <c r="A12" s="30">
        <v>3</v>
      </c>
      <c r="B12" s="24" t="str">
        <f>IF($E12="","",VLOOKUP($E12,#REF!,4,FALSE))</f>
        <v/>
      </c>
      <c r="C12" s="25" t="str">
        <f>IF($E12="","",VLOOKUP($E12,#REF!,9,FALSE))</f>
        <v/>
      </c>
      <c r="D12" s="25" t="str">
        <f>IF($E12="","",VLOOKUP($E12,#REF!,11,FALSE))</f>
        <v/>
      </c>
      <c r="E12" s="26"/>
      <c r="F12" s="27" t="s">
        <v>53</v>
      </c>
      <c r="G12" s="150">
        <f>G9</f>
        <v>0</v>
      </c>
      <c r="H12" s="146"/>
      <c r="I12" s="148"/>
      <c r="J12" s="146"/>
      <c r="K12" s="147"/>
      <c r="L12" s="147"/>
      <c r="M12" s="147"/>
    </row>
    <row r="13" spans="1:13" x14ac:dyDescent="0.25">
      <c r="A13" s="30"/>
      <c r="B13" s="145"/>
      <c r="C13" s="32"/>
      <c r="D13" s="32"/>
      <c r="E13" s="41"/>
      <c r="F13" s="34"/>
      <c r="G13" s="46"/>
      <c r="H13" s="146" t="str">
        <f>IF(G13=Q12,B12,B14)</f>
        <v/>
      </c>
      <c r="I13" s="149"/>
      <c r="J13" s="146"/>
      <c r="K13" s="147"/>
      <c r="L13" s="147"/>
      <c r="M13" s="147"/>
    </row>
    <row r="14" spans="1:13" x14ac:dyDescent="0.25">
      <c r="A14" s="30">
        <v>4</v>
      </c>
      <c r="B14" s="24" t="str">
        <f>IF($E14="","",VLOOKUP($E14,#REF!,4,FALSE))</f>
        <v/>
      </c>
      <c r="C14" s="25" t="str">
        <f>IF($E14="","",VLOOKUP($E14,#REF!,9,FALSE))</f>
        <v/>
      </c>
      <c r="D14" s="25" t="str">
        <f>IF($E14="","",VLOOKUP($E14,#REF!,11,FALSE))</f>
        <v/>
      </c>
      <c r="E14" s="26"/>
      <c r="F14" s="120" t="s">
        <v>16</v>
      </c>
      <c r="G14" s="147"/>
      <c r="H14" s="146"/>
      <c r="I14" s="151"/>
      <c r="J14" s="146"/>
      <c r="K14" s="147"/>
      <c r="L14" s="147"/>
      <c r="M14" s="147"/>
    </row>
    <row r="15" spans="1:13" x14ac:dyDescent="0.25">
      <c r="A15" s="30"/>
      <c r="B15" s="145"/>
      <c r="C15" s="32"/>
      <c r="D15" s="32"/>
      <c r="E15" s="41"/>
      <c r="F15" s="42"/>
      <c r="G15" s="147"/>
      <c r="H15" s="146"/>
      <c r="I15" s="149"/>
      <c r="J15" s="146"/>
      <c r="K15" s="28"/>
      <c r="L15" s="146" t="str">
        <f>IF(K15=I11,J11,J19)</f>
        <v/>
      </c>
      <c r="M15" s="147"/>
    </row>
    <row r="16" spans="1:13" x14ac:dyDescent="0.25">
      <c r="A16" s="30">
        <v>5</v>
      </c>
      <c r="B16" s="24" t="str">
        <f>IF($E16="","",VLOOKUP($E16,#REF!,4,FALSE))</f>
        <v/>
      </c>
      <c r="C16" s="25" t="str">
        <f>IF($E16="","",VLOOKUP($E16,#REF!,9,FALSE))</f>
        <v/>
      </c>
      <c r="D16" s="25" t="str">
        <f>IF($E16="","",VLOOKUP($E16,#REF!,11,FALSE))</f>
        <v/>
      </c>
      <c r="E16" s="26"/>
      <c r="F16" s="27" t="s">
        <v>54</v>
      </c>
      <c r="G16" s="147"/>
      <c r="H16" s="146"/>
      <c r="I16" s="151"/>
      <c r="J16" s="146"/>
      <c r="K16" s="148"/>
      <c r="L16" s="146"/>
      <c r="M16" s="147"/>
    </row>
    <row r="17" spans="1:13" x14ac:dyDescent="0.25">
      <c r="A17" s="30"/>
      <c r="B17" s="145"/>
      <c r="C17" s="32"/>
      <c r="D17" s="32"/>
      <c r="E17" s="41"/>
      <c r="F17" s="34"/>
      <c r="G17" s="28"/>
      <c r="H17" s="146" t="str">
        <f>IF(G17=Q16,B16,B18)</f>
        <v/>
      </c>
      <c r="I17" s="151"/>
      <c r="J17" s="146"/>
      <c r="K17" s="151"/>
      <c r="L17" s="146"/>
      <c r="M17" s="147"/>
    </row>
    <row r="18" spans="1:13" x14ac:dyDescent="0.25">
      <c r="A18" s="30">
        <v>6</v>
      </c>
      <c r="B18" s="24" t="str">
        <f>IF($E18="","",VLOOKUP($E18,#REF!,4,FALSE))</f>
        <v/>
      </c>
      <c r="C18" s="25" t="str">
        <f>IF($E18="","",VLOOKUP($E18,#REF!,9,FALSE))</f>
        <v/>
      </c>
      <c r="D18" s="25" t="str">
        <f>IF($E18="","",VLOOKUP($E18,#REF!,11,FALSE))</f>
        <v/>
      </c>
      <c r="E18" s="26"/>
      <c r="F18" s="120" t="s">
        <v>16</v>
      </c>
      <c r="G18" s="148"/>
      <c r="H18" s="146"/>
      <c r="I18" s="150">
        <f>I11</f>
        <v>0</v>
      </c>
      <c r="J18" s="146"/>
      <c r="K18" s="151"/>
      <c r="L18" s="146"/>
      <c r="M18" s="147"/>
    </row>
    <row r="19" spans="1:13" x14ac:dyDescent="0.25">
      <c r="A19" s="30"/>
      <c r="B19" s="145"/>
      <c r="C19" s="32"/>
      <c r="D19" s="32"/>
      <c r="E19" s="41"/>
      <c r="F19" s="42"/>
      <c r="G19" s="149"/>
      <c r="H19" s="146"/>
      <c r="I19" s="46"/>
      <c r="J19" s="146" t="str">
        <f>IF(I19=G17,H17,H21)</f>
        <v/>
      </c>
      <c r="K19" s="151"/>
      <c r="L19" s="146"/>
      <c r="M19" s="147"/>
    </row>
    <row r="20" spans="1:13" x14ac:dyDescent="0.25">
      <c r="A20" s="30">
        <v>7</v>
      </c>
      <c r="B20" s="24" t="str">
        <f>IF($E20="","",VLOOKUP($E20,#REF!,4,FALSE))</f>
        <v/>
      </c>
      <c r="C20" s="25" t="str">
        <f>IF($E20="","",VLOOKUP($E20,#REF!,9,FALSE))</f>
        <v/>
      </c>
      <c r="D20" s="25" t="str">
        <f>IF($E20="","",VLOOKUP($E20,#REF!,11,FALSE))</f>
        <v/>
      </c>
      <c r="E20" s="26"/>
      <c r="F20" s="27" t="s">
        <v>55</v>
      </c>
      <c r="G20" s="150">
        <f>G17</f>
        <v>0</v>
      </c>
      <c r="H20" s="146"/>
      <c r="I20" s="147"/>
      <c r="J20" s="146"/>
      <c r="K20" s="151"/>
      <c r="L20" s="146"/>
      <c r="M20" s="147"/>
    </row>
    <row r="21" spans="1:13" x14ac:dyDescent="0.25">
      <c r="A21" s="30"/>
      <c r="B21" s="145"/>
      <c r="C21" s="32"/>
      <c r="D21" s="32"/>
      <c r="E21" s="41"/>
      <c r="F21" s="34"/>
      <c r="G21" s="46"/>
      <c r="H21" s="146" t="str">
        <f>IF(G21=Q20,B20,B22)</f>
        <v/>
      </c>
      <c r="I21" s="152"/>
      <c r="J21" s="146"/>
      <c r="K21" s="151"/>
      <c r="L21" s="146"/>
      <c r="M21" s="147"/>
    </row>
    <row r="22" spans="1:13" x14ac:dyDescent="0.25">
      <c r="A22" s="30">
        <v>8</v>
      </c>
      <c r="B22" s="24" t="str">
        <f>IF($E22="","",VLOOKUP($E22,#REF!,4,FALSE))</f>
        <v/>
      </c>
      <c r="C22" s="25" t="str">
        <f>IF($E22="","",VLOOKUP($E22,#REF!,9,FALSE))</f>
        <v/>
      </c>
      <c r="D22" s="25" t="str">
        <f>IF($E22="","",VLOOKUP($E22,#REF!,11,FALSE))</f>
        <v/>
      </c>
      <c r="E22" s="26"/>
      <c r="F22" s="120" t="s">
        <v>16</v>
      </c>
      <c r="G22" s="147"/>
      <c r="H22" s="146"/>
      <c r="I22" s="147"/>
      <c r="J22" s="146"/>
      <c r="K22" s="151"/>
      <c r="L22" s="146"/>
      <c r="M22" s="147"/>
    </row>
    <row r="23" spans="1:13" x14ac:dyDescent="0.25">
      <c r="A23" s="30"/>
      <c r="B23" s="145"/>
      <c r="C23" s="32"/>
      <c r="D23" s="32"/>
      <c r="E23" s="33"/>
      <c r="F23" s="42"/>
      <c r="G23" s="147"/>
      <c r="H23" s="146"/>
      <c r="I23" s="147"/>
      <c r="J23" s="146"/>
      <c r="K23" s="149"/>
      <c r="L23" s="146"/>
      <c r="M23" s="28"/>
    </row>
    <row r="24" spans="1:13" x14ac:dyDescent="0.25">
      <c r="A24" s="23">
        <v>9</v>
      </c>
      <c r="B24" s="24" t="str">
        <f>IF($E24="","",VLOOKUP($E24,#REF!,4,FALSE))</f>
        <v/>
      </c>
      <c r="C24" s="25" t="str">
        <f>IF($E24="","",VLOOKUP($E24,#REF!,9,FALSE))</f>
        <v/>
      </c>
      <c r="D24" s="25" t="str">
        <f>IF($E24="","",VLOOKUP($E24,#REF!,11,FALSE))</f>
        <v/>
      </c>
      <c r="E24" s="26"/>
      <c r="F24" s="27" t="s">
        <v>56</v>
      </c>
      <c r="G24" s="147"/>
      <c r="H24" s="146"/>
      <c r="I24" s="147"/>
      <c r="J24" s="146"/>
      <c r="K24" s="151"/>
      <c r="L24" s="146"/>
      <c r="M24" s="153"/>
    </row>
    <row r="25" spans="1:13" x14ac:dyDescent="0.25">
      <c r="A25" s="30"/>
      <c r="B25" s="145"/>
      <c r="C25" s="32"/>
      <c r="D25" s="32"/>
      <c r="E25" s="41"/>
      <c r="F25" s="34"/>
      <c r="G25" s="28"/>
      <c r="H25" s="146" t="str">
        <f>IF(G25=Q24,B24,B26)</f>
        <v/>
      </c>
      <c r="I25" s="147"/>
      <c r="J25" s="146"/>
      <c r="K25" s="151"/>
      <c r="L25" s="146"/>
      <c r="M25" s="151"/>
    </row>
    <row r="26" spans="1:13" x14ac:dyDescent="0.25">
      <c r="A26" s="30">
        <v>10</v>
      </c>
      <c r="B26" s="24" t="str">
        <f>IF($E26="","",VLOOKUP($E26,#REF!,4,FALSE))</f>
        <v/>
      </c>
      <c r="C26" s="25" t="str">
        <f>IF($E26="","",VLOOKUP($E26,#REF!,9,FALSE))</f>
        <v/>
      </c>
      <c r="D26" s="25" t="str">
        <f>IF($E26="","",VLOOKUP($E26,#REF!,11,FALSE))</f>
        <v/>
      </c>
      <c r="E26" s="26"/>
      <c r="F26" s="120" t="s">
        <v>16</v>
      </c>
      <c r="G26" s="148"/>
      <c r="H26" s="146"/>
      <c r="I26" s="147"/>
      <c r="J26" s="146"/>
      <c r="K26" s="151"/>
      <c r="L26" s="146"/>
      <c r="M26" s="151"/>
    </row>
    <row r="27" spans="1:13" x14ac:dyDescent="0.25">
      <c r="A27" s="30"/>
      <c r="B27" s="145"/>
      <c r="C27" s="32"/>
      <c r="D27" s="32"/>
      <c r="E27" s="41"/>
      <c r="F27" s="42"/>
      <c r="G27" s="149"/>
      <c r="H27" s="146"/>
      <c r="I27" s="28"/>
      <c r="J27" s="146" t="str">
        <f>IF(I27=G25,H25,H29)</f>
        <v/>
      </c>
      <c r="K27" s="151"/>
      <c r="L27" s="146"/>
      <c r="M27" s="151"/>
    </row>
    <row r="28" spans="1:13" x14ac:dyDescent="0.25">
      <c r="A28" s="30">
        <v>11</v>
      </c>
      <c r="B28" s="24" t="str">
        <f>IF($E28="","",VLOOKUP($E28,#REF!,4,FALSE))</f>
        <v/>
      </c>
      <c r="C28" s="25" t="str">
        <f>IF($E28="","",VLOOKUP($E28,#REF!,9,FALSE))</f>
        <v/>
      </c>
      <c r="D28" s="25" t="str">
        <f>IF($E28="","",VLOOKUP($E28,#REF!,11,FALSE))</f>
        <v/>
      </c>
      <c r="E28" s="26"/>
      <c r="F28" s="27" t="s">
        <v>57</v>
      </c>
      <c r="G28" s="150">
        <f>G25</f>
        <v>0</v>
      </c>
      <c r="H28" s="146"/>
      <c r="I28" s="148"/>
      <c r="J28" s="146"/>
      <c r="K28" s="151"/>
      <c r="L28" s="146"/>
      <c r="M28" s="151"/>
    </row>
    <row r="29" spans="1:13" x14ac:dyDescent="0.25">
      <c r="A29" s="30"/>
      <c r="B29" s="145"/>
      <c r="C29" s="32"/>
      <c r="D29" s="32"/>
      <c r="E29" s="41"/>
      <c r="F29" s="34"/>
      <c r="G29" s="46"/>
      <c r="H29" s="146" t="str">
        <f>IF(G29=Q28,B28,B30)</f>
        <v/>
      </c>
      <c r="I29" s="149"/>
      <c r="J29" s="146"/>
      <c r="K29" s="151"/>
      <c r="L29" s="146"/>
      <c r="M29" s="151"/>
    </row>
    <row r="30" spans="1:13" x14ac:dyDescent="0.25">
      <c r="A30" s="30">
        <v>12</v>
      </c>
      <c r="B30" s="24" t="str">
        <f>IF($E30="","",VLOOKUP($E30,#REF!,4,FALSE))</f>
        <v/>
      </c>
      <c r="C30" s="25" t="str">
        <f>IF($E30="","",VLOOKUP($E30,#REF!,9,FALSE))</f>
        <v/>
      </c>
      <c r="D30" s="25" t="str">
        <f>IF($E30="","",VLOOKUP($E30,#REF!,11,FALSE))</f>
        <v/>
      </c>
      <c r="E30" s="26"/>
      <c r="F30" s="120" t="s">
        <v>16</v>
      </c>
      <c r="G30" s="147"/>
      <c r="H30" s="146"/>
      <c r="I30" s="151"/>
      <c r="J30" s="146"/>
      <c r="K30" s="150">
        <f>K15</f>
        <v>0</v>
      </c>
      <c r="L30" s="146"/>
      <c r="M30" s="151"/>
    </row>
    <row r="31" spans="1:13" x14ac:dyDescent="0.25">
      <c r="A31" s="30"/>
      <c r="B31" s="145"/>
      <c r="C31" s="32"/>
      <c r="D31" s="32"/>
      <c r="E31" s="41"/>
      <c r="F31" s="42"/>
      <c r="G31" s="147"/>
      <c r="H31" s="146"/>
      <c r="I31" s="149"/>
      <c r="J31" s="146"/>
      <c r="K31" s="46"/>
      <c r="L31" s="146" t="str">
        <f>IF(K31=I27,J27,J35)</f>
        <v/>
      </c>
      <c r="M31" s="151"/>
    </row>
    <row r="32" spans="1:13" x14ac:dyDescent="0.25">
      <c r="A32" s="30">
        <v>13</v>
      </c>
      <c r="B32" s="24" t="str">
        <f>IF($E32="","",VLOOKUP($E32,#REF!,4,FALSE))</f>
        <v/>
      </c>
      <c r="C32" s="25" t="str">
        <f>IF($E32="","",VLOOKUP($E32,#REF!,9,FALSE))</f>
        <v/>
      </c>
      <c r="D32" s="25" t="str">
        <f>IF($E32="","",VLOOKUP($E32,#REF!,11,FALSE))</f>
        <v/>
      </c>
      <c r="E32" s="26"/>
      <c r="F32" s="27" t="s">
        <v>58</v>
      </c>
      <c r="G32" s="147"/>
      <c r="H32" s="146"/>
      <c r="I32" s="151"/>
      <c r="J32" s="146"/>
      <c r="K32" s="147"/>
      <c r="L32" s="146"/>
      <c r="M32" s="151"/>
    </row>
    <row r="33" spans="1:13" x14ac:dyDescent="0.25">
      <c r="A33" s="30"/>
      <c r="B33" s="145"/>
      <c r="C33" s="32"/>
      <c r="D33" s="32"/>
      <c r="E33" s="41"/>
      <c r="F33" s="34"/>
      <c r="G33" s="28"/>
      <c r="H33" s="146" t="str">
        <f>IF(G33=Q32,B32,B34)</f>
        <v/>
      </c>
      <c r="I33" s="151"/>
      <c r="J33" s="146"/>
      <c r="K33" s="147"/>
      <c r="L33" s="146"/>
      <c r="M33" s="151"/>
    </row>
    <row r="34" spans="1:13" x14ac:dyDescent="0.25">
      <c r="A34" s="30">
        <v>14</v>
      </c>
      <c r="B34" s="24" t="str">
        <f>IF($E34="","",VLOOKUP($E34,#REF!,4,FALSE))</f>
        <v/>
      </c>
      <c r="C34" s="25" t="str">
        <f>IF($E34="","",VLOOKUP($E34,#REF!,9,FALSE))</f>
        <v/>
      </c>
      <c r="D34" s="25" t="str">
        <f>IF($E34="","",VLOOKUP($E34,#REF!,11,FALSE))</f>
        <v/>
      </c>
      <c r="E34" s="26"/>
      <c r="F34" s="120" t="s">
        <v>59</v>
      </c>
      <c r="G34" s="148"/>
      <c r="H34" s="146"/>
      <c r="I34" s="150">
        <f>I27</f>
        <v>0</v>
      </c>
      <c r="J34" s="146"/>
      <c r="K34" s="147"/>
      <c r="L34" s="146"/>
      <c r="M34" s="151"/>
    </row>
    <row r="35" spans="1:13" x14ac:dyDescent="0.25">
      <c r="A35" s="30"/>
      <c r="B35" s="145"/>
      <c r="C35" s="32"/>
      <c r="D35" s="32"/>
      <c r="E35" s="41"/>
      <c r="F35" s="42"/>
      <c r="G35" s="149"/>
      <c r="H35" s="146"/>
      <c r="I35" s="46"/>
      <c r="J35" s="146" t="str">
        <f>IF(I35=G33,H33,H37)</f>
        <v/>
      </c>
      <c r="K35" s="147"/>
      <c r="L35" s="146"/>
      <c r="M35" s="151"/>
    </row>
    <row r="36" spans="1:13" x14ac:dyDescent="0.25">
      <c r="A36" s="30">
        <v>15</v>
      </c>
      <c r="B36" s="24" t="str">
        <f>IF($E36="","",VLOOKUP($E36,#REF!,4,FALSE))</f>
        <v/>
      </c>
      <c r="C36" s="25" t="str">
        <f>IF($E36="","",VLOOKUP($E36,#REF!,9,FALSE))</f>
        <v/>
      </c>
      <c r="D36" s="25" t="str">
        <f>IF($E36="","",VLOOKUP($E36,#REF!,11,FALSE))</f>
        <v/>
      </c>
      <c r="E36" s="26"/>
      <c r="F36" s="27" t="s">
        <v>60</v>
      </c>
      <c r="G36" s="150">
        <f>G33</f>
        <v>0</v>
      </c>
      <c r="H36" s="146"/>
      <c r="I36" s="147"/>
      <c r="J36" s="146"/>
      <c r="K36" s="147"/>
      <c r="L36" s="146"/>
      <c r="M36" s="151"/>
    </row>
    <row r="37" spans="1:13" x14ac:dyDescent="0.25">
      <c r="A37" s="30"/>
      <c r="B37" s="145"/>
      <c r="C37" s="32"/>
      <c r="D37" s="32"/>
      <c r="E37" s="41"/>
      <c r="F37" s="34"/>
      <c r="G37" s="46"/>
      <c r="H37" s="146" t="str">
        <f>IF(G37=Q36,B36,B38)</f>
        <v/>
      </c>
      <c r="I37" s="152"/>
      <c r="J37" s="146"/>
      <c r="K37" s="147"/>
      <c r="L37" s="146"/>
      <c r="M37" s="151"/>
    </row>
    <row r="38" spans="1:13" x14ac:dyDescent="0.25">
      <c r="A38" s="30">
        <v>16</v>
      </c>
      <c r="B38" s="24" t="str">
        <f>IF($E38="","",VLOOKUP($E38,#REF!,4,FALSE))</f>
        <v/>
      </c>
      <c r="C38" s="25" t="str">
        <f>IF($E38="","",VLOOKUP($E38,#REF!,9,FALSE))</f>
        <v/>
      </c>
      <c r="D38" s="25" t="str">
        <f>IF($E38="","",VLOOKUP($E38,#REF!,11,FALSE))</f>
        <v/>
      </c>
      <c r="E38" s="26"/>
      <c r="F38" s="120" t="s">
        <v>16</v>
      </c>
      <c r="G38" s="147"/>
      <c r="H38" s="146"/>
      <c r="I38" s="147"/>
      <c r="J38" s="146"/>
      <c r="K38" s="154"/>
      <c r="L38" s="146"/>
      <c r="M38" s="151"/>
    </row>
    <row r="39" spans="1:13" x14ac:dyDescent="0.25">
      <c r="A39" s="30"/>
      <c r="B39" s="145"/>
      <c r="C39" s="32"/>
      <c r="D39" s="32"/>
      <c r="E39" s="33"/>
      <c r="F39" s="42"/>
      <c r="G39" s="147"/>
      <c r="H39" s="146"/>
      <c r="I39" s="147"/>
      <c r="J39" s="146"/>
      <c r="K39" s="155" t="str">
        <f>IF(G5="Femenino","Campeona :","Campeón :")</f>
        <v>Campeón :</v>
      </c>
      <c r="L39" s="156"/>
      <c r="M39" s="157"/>
    </row>
    <row r="40" spans="1:13" x14ac:dyDescent="0.25">
      <c r="A40" s="30">
        <v>17</v>
      </c>
      <c r="B40" s="24" t="str">
        <f>IF($E40="","",VLOOKUP($E40,#REF!,4,FALSE))</f>
        <v/>
      </c>
      <c r="C40" s="25" t="str">
        <f>IF($E40="","",VLOOKUP($E40,#REF!,9,FALSE))</f>
        <v/>
      </c>
      <c r="D40" s="25" t="str">
        <f>IF($E40="","",VLOOKUP($E40,#REF!,11,FALSE))</f>
        <v/>
      </c>
      <c r="E40" s="26"/>
      <c r="F40" s="27" t="s">
        <v>16</v>
      </c>
      <c r="G40" s="147"/>
      <c r="H40" s="146"/>
      <c r="I40" s="147"/>
      <c r="J40" s="146"/>
      <c r="K40" s="147"/>
      <c r="L40" s="146"/>
      <c r="M40" s="151"/>
    </row>
    <row r="41" spans="1:13" x14ac:dyDescent="0.25">
      <c r="A41" s="30"/>
      <c r="B41" s="145"/>
      <c r="C41" s="32"/>
      <c r="D41" s="32"/>
      <c r="E41" s="41"/>
      <c r="F41" s="34"/>
      <c r="G41" s="28"/>
      <c r="H41" s="146" t="str">
        <f>IF(G41=Q40,B40,B42)</f>
        <v/>
      </c>
      <c r="I41" s="147"/>
      <c r="J41" s="146"/>
      <c r="K41" s="147"/>
      <c r="L41" s="146"/>
      <c r="M41" s="149"/>
    </row>
    <row r="42" spans="1:13" x14ac:dyDescent="0.25">
      <c r="A42" s="30">
        <v>18</v>
      </c>
      <c r="B42" s="24" t="str">
        <f>IF($E42="","",VLOOKUP($E42,#REF!,4,FALSE))</f>
        <v/>
      </c>
      <c r="C42" s="25" t="str">
        <f>IF($E42="","",VLOOKUP($E42,#REF!,9,FALSE))</f>
        <v/>
      </c>
      <c r="D42" s="25" t="str">
        <f>IF($E42="","",VLOOKUP($E42,#REF!,11,FALSE))</f>
        <v/>
      </c>
      <c r="E42" s="26"/>
      <c r="F42" s="120" t="s">
        <v>61</v>
      </c>
      <c r="G42" s="148"/>
      <c r="H42" s="146"/>
      <c r="I42" s="147"/>
      <c r="J42" s="146"/>
      <c r="K42" s="147"/>
      <c r="L42" s="146"/>
      <c r="M42" s="151"/>
    </row>
    <row r="43" spans="1:13" x14ac:dyDescent="0.25">
      <c r="A43" s="30"/>
      <c r="B43" s="145"/>
      <c r="C43" s="32"/>
      <c r="D43" s="32"/>
      <c r="E43" s="41"/>
      <c r="F43" s="42"/>
      <c r="G43" s="149"/>
      <c r="H43" s="146"/>
      <c r="I43" s="28"/>
      <c r="J43" s="146" t="str">
        <f>IF(I43=G41,H41,H45)</f>
        <v/>
      </c>
      <c r="K43" s="147"/>
      <c r="L43" s="146"/>
      <c r="M43" s="151"/>
    </row>
    <row r="44" spans="1:13" x14ac:dyDescent="0.25">
      <c r="A44" s="30">
        <v>19</v>
      </c>
      <c r="B44" s="24" t="str">
        <f>IF($E44="","",VLOOKUP($E44,#REF!,4,FALSE))</f>
        <v/>
      </c>
      <c r="C44" s="25" t="str">
        <f>IF($E44="","",VLOOKUP($E44,#REF!,9,FALSE))</f>
        <v/>
      </c>
      <c r="D44" s="25" t="str">
        <f>IF($E44="","",VLOOKUP($E44,#REF!,11,FALSE))</f>
        <v/>
      </c>
      <c r="E44" s="26"/>
      <c r="F44" s="27" t="s">
        <v>16</v>
      </c>
      <c r="G44" s="150">
        <f>G41</f>
        <v>0</v>
      </c>
      <c r="H44" s="146"/>
      <c r="I44" s="148"/>
      <c r="J44" s="146"/>
      <c r="K44" s="147"/>
      <c r="L44" s="146"/>
      <c r="M44" s="151"/>
    </row>
    <row r="45" spans="1:13" x14ac:dyDescent="0.25">
      <c r="A45" s="30"/>
      <c r="B45" s="145"/>
      <c r="C45" s="32"/>
      <c r="D45" s="32"/>
      <c r="E45" s="41"/>
      <c r="F45" s="34"/>
      <c r="G45" s="46"/>
      <c r="H45" s="146" t="str">
        <f>IF(G45=Q44,B44,B46)</f>
        <v/>
      </c>
      <c r="I45" s="149"/>
      <c r="J45" s="146"/>
      <c r="K45" s="147"/>
      <c r="L45" s="146"/>
      <c r="M45" s="151"/>
    </row>
    <row r="46" spans="1:13" x14ac:dyDescent="0.25">
      <c r="A46" s="30">
        <v>20</v>
      </c>
      <c r="B46" s="24" t="str">
        <f>IF($E46="","",VLOOKUP($E46,#REF!,4,FALSE))</f>
        <v/>
      </c>
      <c r="C46" s="25" t="str">
        <f>IF($E46="","",VLOOKUP($E46,#REF!,9,FALSE))</f>
        <v/>
      </c>
      <c r="D46" s="25" t="str">
        <f>IF($E46="","",VLOOKUP($E46,#REF!,11,FALSE))</f>
        <v/>
      </c>
      <c r="E46" s="26"/>
      <c r="F46" s="120" t="s">
        <v>62</v>
      </c>
      <c r="G46" s="147"/>
      <c r="H46" s="146"/>
      <c r="I46" s="151"/>
      <c r="J46" s="146"/>
      <c r="K46" s="147"/>
      <c r="L46" s="146"/>
      <c r="M46" s="151"/>
    </row>
    <row r="47" spans="1:13" x14ac:dyDescent="0.25">
      <c r="A47" s="30"/>
      <c r="B47" s="145"/>
      <c r="C47" s="32"/>
      <c r="D47" s="32"/>
      <c r="E47" s="41"/>
      <c r="F47" s="42"/>
      <c r="G47" s="147"/>
      <c r="H47" s="146"/>
      <c r="I47" s="149"/>
      <c r="J47" s="146"/>
      <c r="K47" s="28"/>
      <c r="L47" s="146" t="str">
        <f>IF(K47=I43,J43,J51)</f>
        <v/>
      </c>
      <c r="M47" s="151"/>
    </row>
    <row r="48" spans="1:13" x14ac:dyDescent="0.25">
      <c r="A48" s="30">
        <v>21</v>
      </c>
      <c r="B48" s="24" t="str">
        <f>IF($E48="","",VLOOKUP($E48,#REF!,4,FALSE))</f>
        <v/>
      </c>
      <c r="C48" s="25" t="str">
        <f>IF($E48="","",VLOOKUP($E48,#REF!,9,FALSE))</f>
        <v/>
      </c>
      <c r="D48" s="25" t="str">
        <f>IF($E48="","",VLOOKUP($E48,#REF!,11,FALSE))</f>
        <v/>
      </c>
      <c r="E48" s="26"/>
      <c r="F48" s="27" t="s">
        <v>16</v>
      </c>
      <c r="G48" s="147"/>
      <c r="H48" s="146"/>
      <c r="I48" s="151"/>
      <c r="J48" s="146"/>
      <c r="K48" s="148"/>
      <c r="L48" s="146"/>
      <c r="M48" s="151"/>
    </row>
    <row r="49" spans="1:13" x14ac:dyDescent="0.25">
      <c r="A49" s="30"/>
      <c r="B49" s="145"/>
      <c r="C49" s="32"/>
      <c r="D49" s="32"/>
      <c r="E49" s="41"/>
      <c r="F49" s="34"/>
      <c r="G49" s="28"/>
      <c r="H49" s="146" t="str">
        <f>IF(G49=Q48,B48,B50)</f>
        <v/>
      </c>
      <c r="I49" s="151"/>
      <c r="J49" s="146"/>
      <c r="K49" s="151"/>
      <c r="L49" s="146"/>
      <c r="M49" s="151"/>
    </row>
    <row r="50" spans="1:13" x14ac:dyDescent="0.25">
      <c r="A50" s="30">
        <v>22</v>
      </c>
      <c r="B50" s="24" t="str">
        <f>IF($E50="","",VLOOKUP($E50,#REF!,4,FALSE))</f>
        <v/>
      </c>
      <c r="C50" s="25" t="str">
        <f>IF($E50="","",VLOOKUP($E50,#REF!,9,FALSE))</f>
        <v/>
      </c>
      <c r="D50" s="25" t="str">
        <f>IF($E50="","",VLOOKUP($E50,#REF!,11,FALSE))</f>
        <v/>
      </c>
      <c r="E50" s="26"/>
      <c r="F50" s="120" t="s">
        <v>63</v>
      </c>
      <c r="G50" s="148"/>
      <c r="H50" s="146"/>
      <c r="I50" s="150">
        <f>I43</f>
        <v>0</v>
      </c>
      <c r="J50" s="146"/>
      <c r="K50" s="151"/>
      <c r="L50" s="146"/>
      <c r="M50" s="151"/>
    </row>
    <row r="51" spans="1:13" x14ac:dyDescent="0.25">
      <c r="A51" s="30"/>
      <c r="B51" s="145"/>
      <c r="C51" s="32"/>
      <c r="D51" s="32"/>
      <c r="E51" s="41"/>
      <c r="F51" s="42"/>
      <c r="G51" s="149"/>
      <c r="H51" s="146"/>
      <c r="I51" s="46"/>
      <c r="J51" s="146" t="str">
        <f>IF(I51=G49,H49,H53)</f>
        <v/>
      </c>
      <c r="K51" s="151"/>
      <c r="L51" s="146"/>
      <c r="M51" s="151"/>
    </row>
    <row r="52" spans="1:13" x14ac:dyDescent="0.25">
      <c r="A52" s="30">
        <v>23</v>
      </c>
      <c r="B52" s="24" t="str">
        <f>IF($E52="","",VLOOKUP($E52,#REF!,4,FALSE))</f>
        <v/>
      </c>
      <c r="C52" s="25" t="str">
        <f>IF($E52="","",VLOOKUP($E52,#REF!,9,FALSE))</f>
        <v/>
      </c>
      <c r="D52" s="25" t="str">
        <f>IF($E52="","",VLOOKUP($E52,#REF!,11,FALSE))</f>
        <v/>
      </c>
      <c r="E52" s="26"/>
      <c r="F52" s="27" t="s">
        <v>16</v>
      </c>
      <c r="G52" s="150">
        <f>G49</f>
        <v>0</v>
      </c>
      <c r="H52" s="146"/>
      <c r="I52" s="147"/>
      <c r="J52" s="146"/>
      <c r="K52" s="151"/>
      <c r="L52" s="146"/>
      <c r="M52" s="151"/>
    </row>
    <row r="53" spans="1:13" x14ac:dyDescent="0.25">
      <c r="A53" s="30"/>
      <c r="B53" s="145"/>
      <c r="C53" s="32"/>
      <c r="D53" s="32"/>
      <c r="E53" s="41"/>
      <c r="F53" s="34"/>
      <c r="G53" s="46"/>
      <c r="H53" s="146" t="str">
        <f>IF(G53=Q52,B52,B54)</f>
        <v/>
      </c>
      <c r="I53" s="152"/>
      <c r="J53" s="146"/>
      <c r="K53" s="151"/>
      <c r="L53" s="146"/>
      <c r="M53" s="151"/>
    </row>
    <row r="54" spans="1:13" x14ac:dyDescent="0.25">
      <c r="A54" s="23">
        <v>24</v>
      </c>
      <c r="B54" s="24" t="str">
        <f>IF($E54="","",VLOOKUP($E54,#REF!,4,FALSE))</f>
        <v/>
      </c>
      <c r="C54" s="25" t="str">
        <f>IF($E54="","",VLOOKUP($E54,#REF!,9,FALSE))</f>
        <v/>
      </c>
      <c r="D54" s="25" t="str">
        <f>IF($E54="","",VLOOKUP($E54,#REF!,11,FALSE))</f>
        <v/>
      </c>
      <c r="E54" s="26"/>
      <c r="F54" s="120" t="s">
        <v>64</v>
      </c>
      <c r="G54" s="147"/>
      <c r="H54" s="146"/>
      <c r="I54" s="147"/>
      <c r="J54" s="146"/>
      <c r="K54" s="151"/>
      <c r="L54" s="146"/>
      <c r="M54" s="150">
        <f>M23</f>
        <v>0</v>
      </c>
    </row>
    <row r="55" spans="1:13" x14ac:dyDescent="0.25">
      <c r="A55" s="30"/>
      <c r="B55" s="145"/>
      <c r="C55" s="32"/>
      <c r="D55" s="32"/>
      <c r="E55" s="33"/>
      <c r="F55" s="42"/>
      <c r="G55" s="147"/>
      <c r="H55" s="146"/>
      <c r="I55" s="147"/>
      <c r="J55" s="146"/>
      <c r="K55" s="149"/>
      <c r="L55" s="146"/>
      <c r="M55" s="46"/>
    </row>
    <row r="56" spans="1:13" x14ac:dyDescent="0.25">
      <c r="A56" s="30">
        <v>25</v>
      </c>
      <c r="B56" s="24" t="str">
        <f>IF($E56="","",VLOOKUP($E56,#REF!,4,FALSE))</f>
        <v/>
      </c>
      <c r="C56" s="25" t="str">
        <f>IF($E56="","",VLOOKUP($E56,#REF!,9,FALSE))</f>
        <v/>
      </c>
      <c r="D56" s="25" t="str">
        <f>IF($E56="","",VLOOKUP($E56,#REF!,11,FALSE))</f>
        <v/>
      </c>
      <c r="E56" s="26"/>
      <c r="F56" s="27" t="s">
        <v>16</v>
      </c>
      <c r="G56" s="147"/>
      <c r="H56" s="146"/>
      <c r="I56" s="147"/>
      <c r="J56" s="146"/>
      <c r="K56" s="151"/>
      <c r="L56" s="146"/>
      <c r="M56" s="147"/>
    </row>
    <row r="57" spans="1:13" x14ac:dyDescent="0.25">
      <c r="A57" s="30"/>
      <c r="B57" s="145"/>
      <c r="C57" s="32"/>
      <c r="D57" s="32"/>
      <c r="E57" s="41"/>
      <c r="F57" s="34"/>
      <c r="G57" s="28"/>
      <c r="H57" s="146" t="str">
        <f>IF(G57=Q56,B56,B58)</f>
        <v/>
      </c>
      <c r="I57" s="147"/>
      <c r="J57" s="146"/>
      <c r="K57" s="151"/>
      <c r="L57" s="146"/>
      <c r="M57" s="147"/>
    </row>
    <row r="58" spans="1:13" x14ac:dyDescent="0.25">
      <c r="A58" s="30">
        <v>26</v>
      </c>
      <c r="B58" s="24" t="str">
        <f>IF($E58="","",VLOOKUP($E58,#REF!,4,FALSE))</f>
        <v/>
      </c>
      <c r="C58" s="25" t="str">
        <f>IF($E58="","",VLOOKUP($E58,#REF!,9,FALSE))</f>
        <v/>
      </c>
      <c r="D58" s="25" t="str">
        <f>IF($E58="","",VLOOKUP($E58,#REF!,11,FALSE))</f>
        <v/>
      </c>
      <c r="E58" s="26"/>
      <c r="F58" s="120" t="s">
        <v>65</v>
      </c>
      <c r="G58" s="148"/>
      <c r="H58" s="146"/>
      <c r="I58" s="147"/>
      <c r="J58" s="146"/>
      <c r="K58" s="151"/>
      <c r="L58" s="146"/>
      <c r="M58" s="147"/>
    </row>
    <row r="59" spans="1:13" x14ac:dyDescent="0.25">
      <c r="A59" s="30"/>
      <c r="B59" s="145"/>
      <c r="C59" s="32"/>
      <c r="D59" s="32"/>
      <c r="E59" s="41"/>
      <c r="F59" s="42"/>
      <c r="G59" s="149"/>
      <c r="H59" s="146"/>
      <c r="I59" s="28"/>
      <c r="J59" s="146" t="str">
        <f>IF(I59=G57,H57,H61)</f>
        <v/>
      </c>
      <c r="K59" s="151"/>
      <c r="L59" s="146"/>
      <c r="M59" s="147"/>
    </row>
    <row r="60" spans="1:13" x14ac:dyDescent="0.25">
      <c r="A60" s="30">
        <v>27</v>
      </c>
      <c r="B60" s="24" t="str">
        <f>IF($E60="","",VLOOKUP($E60,#REF!,4,FALSE))</f>
        <v/>
      </c>
      <c r="C60" s="25" t="str">
        <f>IF($E60="","",VLOOKUP($E60,#REF!,9,FALSE))</f>
        <v/>
      </c>
      <c r="D60" s="25" t="str">
        <f>IF($E60="","",VLOOKUP($E60,#REF!,11,FALSE))</f>
        <v/>
      </c>
      <c r="E60" s="26"/>
      <c r="F60" s="27" t="s">
        <v>16</v>
      </c>
      <c r="G60" s="150">
        <f>G57</f>
        <v>0</v>
      </c>
      <c r="H60" s="146"/>
      <c r="I60" s="148"/>
      <c r="J60" s="146"/>
      <c r="K60" s="151"/>
      <c r="L60" s="146"/>
      <c r="M60" s="147"/>
    </row>
    <row r="61" spans="1:13" x14ac:dyDescent="0.25">
      <c r="A61" s="30"/>
      <c r="B61" s="145"/>
      <c r="C61" s="32"/>
      <c r="D61" s="32"/>
      <c r="E61" s="41"/>
      <c r="F61" s="34"/>
      <c r="G61" s="46"/>
      <c r="H61" s="146" t="str">
        <f>IF(G61=Q60,B60,B62)</f>
        <v/>
      </c>
      <c r="I61" s="149"/>
      <c r="J61" s="146"/>
      <c r="K61" s="151"/>
      <c r="L61" s="146"/>
      <c r="M61" s="147"/>
    </row>
    <row r="62" spans="1:13" x14ac:dyDescent="0.25">
      <c r="A62" s="30">
        <v>28</v>
      </c>
      <c r="B62" s="24" t="str">
        <f>IF($E62="","",VLOOKUP($E62,#REF!,4,FALSE))</f>
        <v/>
      </c>
      <c r="C62" s="25" t="str">
        <f>IF($E62="","",VLOOKUP($E62,#REF!,9,FALSE))</f>
        <v/>
      </c>
      <c r="D62" s="25" t="str">
        <f>IF($E62="","",VLOOKUP($E62,#REF!,11,FALSE))</f>
        <v/>
      </c>
      <c r="E62" s="26"/>
      <c r="F62" s="120" t="s">
        <v>66</v>
      </c>
      <c r="G62" s="147"/>
      <c r="H62" s="146"/>
      <c r="I62" s="151"/>
      <c r="J62" s="146"/>
      <c r="K62" s="150">
        <f>K47</f>
        <v>0</v>
      </c>
      <c r="L62" s="146"/>
      <c r="M62" s="147"/>
    </row>
    <row r="63" spans="1:13" x14ac:dyDescent="0.25">
      <c r="A63" s="30"/>
      <c r="B63" s="145"/>
      <c r="C63" s="32"/>
      <c r="D63" s="32"/>
      <c r="E63" s="41"/>
      <c r="F63" s="42"/>
      <c r="G63" s="147"/>
      <c r="H63" s="146"/>
      <c r="I63" s="149"/>
      <c r="J63" s="146"/>
      <c r="K63" s="46"/>
      <c r="L63" s="146" t="str">
        <f>IF(K63=I59,J59,J67)</f>
        <v/>
      </c>
      <c r="M63" s="147"/>
    </row>
    <row r="64" spans="1:13" x14ac:dyDescent="0.25">
      <c r="A64" s="30">
        <v>29</v>
      </c>
      <c r="B64" s="24" t="str">
        <f>IF($E64="","",VLOOKUP($E64,#REF!,4,FALSE))</f>
        <v/>
      </c>
      <c r="C64" s="25" t="str">
        <f>IF($E64="","",VLOOKUP($E64,#REF!,9,FALSE))</f>
        <v/>
      </c>
      <c r="D64" s="25" t="str">
        <f>IF($E64="","",VLOOKUP($E64,#REF!,11,FALSE))</f>
        <v/>
      </c>
      <c r="E64" s="26"/>
      <c r="F64" s="27" t="s">
        <v>16</v>
      </c>
      <c r="G64" s="147"/>
      <c r="H64" s="146"/>
      <c r="I64" s="151"/>
      <c r="J64" s="146"/>
      <c r="K64" s="147"/>
      <c r="L64" s="147"/>
      <c r="M64" s="147"/>
    </row>
    <row r="65" spans="1:13" x14ac:dyDescent="0.25">
      <c r="A65" s="30"/>
      <c r="B65" s="145"/>
      <c r="C65" s="32"/>
      <c r="D65" s="32"/>
      <c r="E65" s="41"/>
      <c r="F65" s="34"/>
      <c r="G65" s="28"/>
      <c r="H65" s="146" t="str">
        <f>IF(G65=Q64,B64,B66)</f>
        <v/>
      </c>
      <c r="I65" s="151"/>
      <c r="J65" s="146"/>
      <c r="K65" s="147"/>
      <c r="L65" s="147"/>
      <c r="M65" s="147"/>
    </row>
    <row r="66" spans="1:13" x14ac:dyDescent="0.25">
      <c r="A66" s="30">
        <v>30</v>
      </c>
      <c r="B66" s="24" t="str">
        <f>IF($E66="","",VLOOKUP($E66,#REF!,4,FALSE))</f>
        <v/>
      </c>
      <c r="C66" s="25" t="str">
        <f>IF($E66="","",VLOOKUP($E66,#REF!,9,FALSE))</f>
        <v/>
      </c>
      <c r="D66" s="25" t="str">
        <f>IF($E66="","",VLOOKUP($E66,#REF!,11,FALSE))</f>
        <v/>
      </c>
      <c r="E66" s="26"/>
      <c r="F66" s="120" t="s">
        <v>67</v>
      </c>
      <c r="G66" s="148"/>
      <c r="H66" s="146"/>
      <c r="I66" s="150">
        <f>I59</f>
        <v>0</v>
      </c>
      <c r="J66" s="146"/>
      <c r="K66" s="147"/>
      <c r="L66" s="147"/>
      <c r="M66" s="147"/>
    </row>
    <row r="67" spans="1:13" x14ac:dyDescent="0.25">
      <c r="A67" s="30"/>
      <c r="B67" s="145"/>
      <c r="C67" s="32"/>
      <c r="D67" s="32"/>
      <c r="E67" s="41"/>
      <c r="F67" s="42"/>
      <c r="G67" s="149"/>
      <c r="H67" s="146"/>
      <c r="I67" s="46"/>
      <c r="J67" s="146" t="str">
        <f>IF(I67=G65,H65,H69)</f>
        <v/>
      </c>
      <c r="K67" s="147"/>
      <c r="L67" s="147"/>
      <c r="M67" s="147"/>
    </row>
    <row r="68" spans="1:13" x14ac:dyDescent="0.25">
      <c r="A68" s="30">
        <v>31</v>
      </c>
      <c r="B68" s="24" t="str">
        <f>IF($E68="","",VLOOKUP($E68,#REF!,4,FALSE))</f>
        <v/>
      </c>
      <c r="C68" s="25" t="str">
        <f>IF($E68="","",VLOOKUP($E68,#REF!,9,FALSE))</f>
        <v/>
      </c>
      <c r="D68" s="25" t="str">
        <f>IF($E68="","",VLOOKUP($E68,#REF!,11,FALSE))</f>
        <v/>
      </c>
      <c r="E68" s="26"/>
      <c r="F68" s="27" t="s">
        <v>16</v>
      </c>
      <c r="G68" s="150">
        <f>G65</f>
        <v>0</v>
      </c>
      <c r="H68" s="146"/>
      <c r="I68" s="147"/>
      <c r="J68" s="147"/>
      <c r="K68" s="147"/>
      <c r="L68" s="147"/>
      <c r="M68" s="147"/>
    </row>
    <row r="69" spans="1:13" x14ac:dyDescent="0.25">
      <c r="A69" s="30"/>
      <c r="B69" s="145"/>
      <c r="C69" s="32"/>
      <c r="D69" s="32"/>
      <c r="E69" s="41"/>
      <c r="F69" s="34"/>
      <c r="G69" s="46"/>
      <c r="H69" s="146" t="str">
        <f>IF(G69=Q68,B68,B70)</f>
        <v/>
      </c>
      <c r="I69" s="152"/>
      <c r="J69" s="152"/>
      <c r="K69" s="147"/>
      <c r="L69" s="147"/>
      <c r="M69" s="147"/>
    </row>
    <row r="70" spans="1:13" x14ac:dyDescent="0.25">
      <c r="A70" s="23">
        <v>32</v>
      </c>
      <c r="B70" s="24" t="str">
        <f>IF($E70="","",VLOOKUP($E70,#REF!,4,FALSE))</f>
        <v/>
      </c>
      <c r="C70" s="25" t="str">
        <f>IF($E70="","",VLOOKUP($E70,#REF!,9,FALSE))</f>
        <v/>
      </c>
      <c r="D70" s="25" t="str">
        <f>IF($E70="","",VLOOKUP($E70,#REF!,11,FALSE))</f>
        <v/>
      </c>
      <c r="E70" s="26"/>
      <c r="F70" s="120" t="s">
        <v>68</v>
      </c>
      <c r="G70" s="147"/>
      <c r="H70" s="147"/>
      <c r="I70" s="147"/>
      <c r="J70" s="147"/>
      <c r="K70" s="147"/>
      <c r="L70" s="147"/>
      <c r="M70" s="147"/>
    </row>
    <row r="71" spans="1:13" ht="15.75" thickBot="1" x14ac:dyDescent="0.3">
      <c r="A71" s="49" t="s">
        <v>23</v>
      </c>
      <c r="B71" s="49"/>
      <c r="C71" s="158"/>
      <c r="D71" s="158"/>
      <c r="E71" s="158"/>
      <c r="F71" s="158"/>
      <c r="G71" s="158"/>
      <c r="H71" s="158"/>
      <c r="I71" s="158"/>
      <c r="J71" s="158"/>
      <c r="K71" s="158"/>
      <c r="L71" s="158"/>
      <c r="M71" s="158"/>
    </row>
    <row r="72" spans="1:13" x14ac:dyDescent="0.25">
      <c r="A72" s="52" t="s">
        <v>24</v>
      </c>
      <c r="B72" s="53"/>
      <c r="C72" s="53"/>
      <c r="D72" s="54"/>
      <c r="E72" s="55" t="s">
        <v>25</v>
      </c>
      <c r="F72" s="56" t="s">
        <v>26</v>
      </c>
      <c r="G72" s="57" t="s">
        <v>27</v>
      </c>
      <c r="H72" s="58"/>
      <c r="I72" s="59"/>
      <c r="J72" s="60"/>
      <c r="K72" s="58" t="s">
        <v>28</v>
      </c>
      <c r="L72" s="58"/>
      <c r="M72" s="61"/>
    </row>
    <row r="73" spans="1:13" ht="15.75" thickBot="1" x14ac:dyDescent="0.3">
      <c r="A73" s="62"/>
      <c r="B73" s="63"/>
      <c r="C73" s="63"/>
      <c r="D73" s="64"/>
      <c r="E73" s="135">
        <v>1</v>
      </c>
      <c r="F73" s="66" t="str">
        <f>F8</f>
        <v>Nicolas Secades Santos</v>
      </c>
      <c r="G73" s="67"/>
      <c r="H73" s="68"/>
      <c r="I73" s="69"/>
      <c r="J73" s="70"/>
      <c r="K73" s="68"/>
      <c r="L73" s="68"/>
      <c r="M73" s="71"/>
    </row>
    <row r="74" spans="1:13" x14ac:dyDescent="0.25">
      <c r="A74" s="72" t="s">
        <v>29</v>
      </c>
      <c r="B74" s="73"/>
      <c r="C74" s="73"/>
      <c r="D74" s="74"/>
      <c r="E74" s="136">
        <v>2</v>
      </c>
      <c r="F74" s="76" t="str">
        <f>F70</f>
        <v>Iñaki Hernando Marcos</v>
      </c>
      <c r="G74" s="67"/>
      <c r="H74" s="68"/>
      <c r="I74" s="69"/>
      <c r="J74" s="70"/>
      <c r="K74" s="68"/>
      <c r="L74" s="68"/>
      <c r="M74" s="71"/>
    </row>
    <row r="75" spans="1:13" ht="15.75" thickBot="1" x14ac:dyDescent="0.3">
      <c r="A75" s="77"/>
      <c r="B75" s="78"/>
      <c r="C75" s="78"/>
      <c r="D75" s="79"/>
      <c r="E75" s="136">
        <v>3</v>
      </c>
      <c r="F75" s="76" t="str">
        <f>IF(E24=3,F24,IF(E54=3,F54,""))</f>
        <v/>
      </c>
      <c r="G75" s="67"/>
      <c r="H75" s="68"/>
      <c r="I75" s="69"/>
      <c r="J75" s="70"/>
      <c r="K75" s="68"/>
      <c r="L75" s="68"/>
      <c r="M75" s="71"/>
    </row>
    <row r="76" spans="1:13" x14ac:dyDescent="0.25">
      <c r="A76" s="52" t="s">
        <v>30</v>
      </c>
      <c r="B76" s="53"/>
      <c r="C76" s="53"/>
      <c r="D76" s="54"/>
      <c r="E76" s="136">
        <v>4</v>
      </c>
      <c r="F76" s="76" t="str">
        <f>IF(E24=4,F24,IF(E54=4,F54,""))</f>
        <v/>
      </c>
      <c r="G76" s="67"/>
      <c r="H76" s="68"/>
      <c r="I76" s="69"/>
      <c r="J76" s="70"/>
      <c r="K76" s="68"/>
      <c r="L76" s="68"/>
      <c r="M76" s="71"/>
    </row>
    <row r="77" spans="1:13" ht="15.75" thickBot="1" x14ac:dyDescent="0.3">
      <c r="A77" s="80"/>
      <c r="B77" s="81"/>
      <c r="C77" s="81"/>
      <c r="D77" s="82"/>
      <c r="E77" s="83">
        <v>5</v>
      </c>
      <c r="F77" s="84" t="str">
        <f>IF(E22=5,F22,IF(E38=5,F38,IF(E40=5,F40,IF(E56=5,F56,""))))</f>
        <v/>
      </c>
      <c r="G77" s="67"/>
      <c r="H77" s="68"/>
      <c r="I77" s="69"/>
      <c r="J77" s="70"/>
      <c r="K77" s="68"/>
      <c r="L77" s="68"/>
      <c r="M77" s="71"/>
    </row>
    <row r="78" spans="1:13" x14ac:dyDescent="0.25">
      <c r="A78" s="52" t="s">
        <v>31</v>
      </c>
      <c r="B78" s="53"/>
      <c r="C78" s="53"/>
      <c r="D78" s="54"/>
      <c r="E78" s="83">
        <v>6</v>
      </c>
      <c r="F78" s="84" t="str">
        <f>IF(E22=6,F22,IF(E38=6,F38,IF(E40=6,F40,IF(E56=6,F56,""))))</f>
        <v/>
      </c>
      <c r="G78" s="67"/>
      <c r="H78" s="68"/>
      <c r="I78" s="69"/>
      <c r="J78" s="70"/>
      <c r="K78" s="68"/>
      <c r="L78" s="68"/>
      <c r="M78" s="71"/>
    </row>
    <row r="79" spans="1:13" x14ac:dyDescent="0.25">
      <c r="A79" s="85">
        <f>K5</f>
        <v>0</v>
      </c>
      <c r="B79" s="86"/>
      <c r="C79" s="86"/>
      <c r="D79" s="87"/>
      <c r="E79" s="83">
        <v>7</v>
      </c>
      <c r="F79" s="84" t="str">
        <f>IF(E22=7,F22,IF(E38=7,F38,IF(E40=7,F40,IF(E56=7,F56,""))))</f>
        <v/>
      </c>
      <c r="G79" s="67"/>
      <c r="H79" s="68"/>
      <c r="I79" s="69"/>
      <c r="J79" s="70"/>
      <c r="K79" s="68"/>
      <c r="L79" s="68"/>
      <c r="M79" s="71"/>
    </row>
    <row r="80" spans="1:13" ht="15.75" thickBot="1" x14ac:dyDescent="0.3">
      <c r="A80" s="88" t="e">
        <f>(#REF!)</f>
        <v>#REF!</v>
      </c>
      <c r="B80" s="89"/>
      <c r="C80" s="89"/>
      <c r="D80" s="90"/>
      <c r="E80" s="91">
        <v>8</v>
      </c>
      <c r="F80" s="92" t="str">
        <f>IF(E22=8,F22,IF(E38=8,F38,IF(E40=8,F40,IF(E56=8,F56,""))))</f>
        <v/>
      </c>
      <c r="G80" s="93"/>
      <c r="H80" s="94"/>
      <c r="I80" s="95"/>
      <c r="J80" s="96"/>
      <c r="K80" s="94"/>
      <c r="L80" s="94"/>
      <c r="M80" s="97"/>
    </row>
    <row r="81" spans="1:13" x14ac:dyDescent="0.25">
      <c r="A81" s="98"/>
      <c r="B81" s="99" t="s">
        <v>32</v>
      </c>
      <c r="C81" s="98"/>
      <c r="D81" s="98"/>
      <c r="E81" s="98"/>
      <c r="F81" s="100"/>
      <c r="G81" s="100"/>
      <c r="H81" s="100"/>
      <c r="I81" s="101"/>
      <c r="J81" s="101"/>
      <c r="K81" s="102" t="s">
        <v>33</v>
      </c>
      <c r="L81" s="102"/>
      <c r="M81" s="102"/>
    </row>
    <row r="82" spans="1:13" x14ac:dyDescent="0.25">
      <c r="A82" s="98"/>
      <c r="B82" s="98"/>
      <c r="C82" s="98"/>
      <c r="D82" s="98"/>
      <c r="E82" s="98"/>
      <c r="F82" s="103" t="s">
        <v>34</v>
      </c>
      <c r="G82" s="104" t="s">
        <v>35</v>
      </c>
      <c r="H82" s="104"/>
      <c r="I82" s="104"/>
      <c r="J82" s="103"/>
      <c r="K82" s="100"/>
      <c r="L82" s="100"/>
      <c r="M82" s="101"/>
    </row>
    <row r="83" spans="1:13" x14ac:dyDescent="0.25">
      <c r="A83" s="105"/>
      <c r="B83" s="105"/>
      <c r="C83" s="105"/>
      <c r="D83" s="105"/>
      <c r="E83" s="105"/>
      <c r="F83" s="105"/>
      <c r="G83" s="105"/>
      <c r="H83" s="105"/>
      <c r="I83" s="105"/>
      <c r="J83" s="105"/>
      <c r="K83" s="105"/>
      <c r="L83" s="105"/>
      <c r="M83" s="105"/>
    </row>
    <row r="84" spans="1:13" x14ac:dyDescent="0.25">
      <c r="A84" s="105"/>
      <c r="B84" s="105"/>
      <c r="C84" s="105"/>
      <c r="D84" s="105"/>
      <c r="E84" s="105"/>
      <c r="F84" s="105"/>
      <c r="G84" s="105"/>
      <c r="H84" s="105"/>
      <c r="I84" s="105"/>
      <c r="J84" s="105"/>
      <c r="K84" s="105"/>
      <c r="L84" s="105"/>
      <c r="M84" s="105"/>
    </row>
    <row r="85" spans="1:13" x14ac:dyDescent="0.25">
      <c r="A85" s="105"/>
      <c r="B85" s="105"/>
      <c r="C85" s="105"/>
      <c r="D85" s="105"/>
      <c r="E85" s="105"/>
      <c r="F85" s="105"/>
      <c r="G85" s="105"/>
      <c r="H85" s="105"/>
      <c r="I85" s="105"/>
      <c r="J85" s="105"/>
      <c r="K85" s="105"/>
      <c r="L85" s="105"/>
      <c r="M85" s="105"/>
    </row>
    <row r="86" spans="1:13" x14ac:dyDescent="0.25">
      <c r="A86" s="105"/>
      <c r="B86" s="105"/>
      <c r="C86" s="105"/>
      <c r="D86" s="105"/>
      <c r="E86" s="105"/>
      <c r="F86" s="105"/>
      <c r="G86" s="105"/>
      <c r="H86" s="105"/>
      <c r="I86" s="105"/>
      <c r="J86" s="105"/>
      <c r="K86" s="105"/>
      <c r="L86" s="105"/>
      <c r="M86" s="105"/>
    </row>
  </sheetData>
  <mergeCells count="35">
    <mergeCell ref="A80:D80"/>
    <mergeCell ref="G80:I80"/>
    <mergeCell ref="K80:M80"/>
    <mergeCell ref="K81:M81"/>
    <mergeCell ref="G82:I82"/>
    <mergeCell ref="A78:D78"/>
    <mergeCell ref="G78:I78"/>
    <mergeCell ref="K78:M78"/>
    <mergeCell ref="A79:D79"/>
    <mergeCell ref="G79:I79"/>
    <mergeCell ref="K79:M79"/>
    <mergeCell ref="A76:D76"/>
    <mergeCell ref="G76:I76"/>
    <mergeCell ref="K76:M76"/>
    <mergeCell ref="A77:D77"/>
    <mergeCell ref="G77:I77"/>
    <mergeCell ref="K77:M77"/>
    <mergeCell ref="A74:D74"/>
    <mergeCell ref="G74:I74"/>
    <mergeCell ref="K74:M74"/>
    <mergeCell ref="A75:D75"/>
    <mergeCell ref="G75:I75"/>
    <mergeCell ref="K75:M75"/>
    <mergeCell ref="A72:D72"/>
    <mergeCell ref="G72:I72"/>
    <mergeCell ref="K72:M72"/>
    <mergeCell ref="A73:D73"/>
    <mergeCell ref="G73:I73"/>
    <mergeCell ref="K73:M73"/>
    <mergeCell ref="A1:M1"/>
    <mergeCell ref="A2:E2"/>
    <mergeCell ref="A3:E3"/>
    <mergeCell ref="A4:E4"/>
    <mergeCell ref="A5:E5"/>
    <mergeCell ref="A71:B71"/>
  </mergeCells>
  <conditionalFormatting sqref="A22 A38 A40 A56">
    <cfRule type="expression" dxfId="19" priority="2" stopIfTrue="1">
      <formula>$M$9=8</formula>
    </cfRule>
  </conditionalFormatting>
  <conditionalFormatting sqref="E77:F80">
    <cfRule type="expression" dxfId="18" priority="1" stopIfTrue="1">
      <formula>$M$9&lt;5</formula>
    </cfRule>
  </conditionalFormatting>
  <conditionalFormatting sqref="F8:F70 B8:D70">
    <cfRule type="expression" dxfId="17" priority="3" stopIfTrue="1">
      <formula>AND($E8&lt;=$M$9,$E8&gt;0,$P8&gt;0,$D8&lt;&gt;"LL",$D8&lt;&gt;"Alt")</formula>
    </cfRule>
  </conditionalFormatting>
  <conditionalFormatting sqref="E8 E10 E12 E14 E16 E18 E20 E22 E24 E26 E28 E30 E32 E34 E36 E38 E40 E42 E44 E46 E48 E50 E52 E54 E56 E58 E60 E62 E64 E66 E68 E70">
    <cfRule type="expression" dxfId="16" priority="4" stopIfTrue="1">
      <formula>AND($E8&lt;=$M$9,$P8&gt;0,$D8&lt;&gt;"LL",$D8&lt;&gt;"Alt")</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D609-849E-4CFC-BE59-17B93A27E35D}">
  <dimension ref="A1:L39"/>
  <sheetViews>
    <sheetView workbookViewId="0">
      <selection activeCell="F23" sqref="F23"/>
    </sheetView>
  </sheetViews>
  <sheetFormatPr baseColWidth="10" defaultRowHeight="15" x14ac:dyDescent="0.2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ht="25.5" x14ac:dyDescent="0.25">
      <c r="A1" s="1"/>
      <c r="B1" s="1"/>
      <c r="C1" s="1"/>
      <c r="D1" s="1"/>
      <c r="E1" s="1"/>
      <c r="F1" s="1"/>
      <c r="G1" s="1"/>
      <c r="H1" s="1"/>
      <c r="I1" s="1"/>
      <c r="J1" s="1"/>
      <c r="K1" s="1"/>
      <c r="L1" s="1"/>
    </row>
    <row r="2" spans="1:12" x14ac:dyDescent="0.25">
      <c r="A2" s="2" t="s">
        <v>0</v>
      </c>
      <c r="B2" s="2"/>
      <c r="C2" s="2"/>
      <c r="D2" s="2"/>
      <c r="E2" s="2"/>
      <c r="F2" s="2"/>
      <c r="G2" s="2"/>
      <c r="H2" s="2"/>
      <c r="I2" s="2"/>
      <c r="J2" s="2"/>
      <c r="K2" s="2"/>
      <c r="L2" s="2"/>
    </row>
    <row r="3" spans="1:12" x14ac:dyDescent="0.25">
      <c r="A3" s="3" t="s">
        <v>1</v>
      </c>
      <c r="B3" s="3"/>
      <c r="C3" s="3"/>
      <c r="D3" s="3"/>
      <c r="E3" s="3"/>
      <c r="F3" s="4" t="s">
        <v>2</v>
      </c>
      <c r="G3" s="4" t="s">
        <v>38</v>
      </c>
      <c r="H3" s="4"/>
      <c r="I3" s="5"/>
      <c r="J3" s="5"/>
      <c r="K3" s="4" t="s">
        <v>4</v>
      </c>
      <c r="L3" s="6"/>
    </row>
    <row r="4" spans="1:12" x14ac:dyDescent="0.25">
      <c r="A4" s="7"/>
      <c r="B4" s="7"/>
      <c r="C4" s="7"/>
      <c r="D4" s="7"/>
      <c r="E4" s="7"/>
      <c r="F4" s="8"/>
      <c r="G4" s="9"/>
      <c r="H4" s="8"/>
      <c r="I4" s="10"/>
      <c r="J4" s="10"/>
      <c r="K4" s="8"/>
      <c r="L4" s="11"/>
    </row>
    <row r="5" spans="1:12" x14ac:dyDescent="0.25">
      <c r="A5" s="3" t="s">
        <v>5</v>
      </c>
      <c r="B5" s="3"/>
      <c r="C5" s="3"/>
      <c r="D5" s="3"/>
      <c r="E5" s="3"/>
      <c r="F5" s="4" t="s">
        <v>44</v>
      </c>
      <c r="G5" s="5" t="s">
        <v>7</v>
      </c>
      <c r="H5" s="5"/>
      <c r="I5" s="5"/>
      <c r="J5" s="5"/>
      <c r="K5" s="5"/>
      <c r="L5" s="12" t="s">
        <v>8</v>
      </c>
    </row>
    <row r="6" spans="1:12" ht="15.75" thickBot="1" x14ac:dyDescent="0.3">
      <c r="A6" s="13"/>
      <c r="B6" s="13"/>
      <c r="C6" s="13"/>
      <c r="D6" s="13"/>
      <c r="E6" s="13"/>
      <c r="F6" s="14"/>
      <c r="G6" s="14"/>
      <c r="H6" s="14"/>
      <c r="I6" s="15"/>
      <c r="J6" s="15"/>
      <c r="K6" s="14"/>
      <c r="L6" s="16"/>
    </row>
    <row r="7" spans="1:12" x14ac:dyDescent="0.25">
      <c r="A7" s="17"/>
      <c r="B7" s="18" t="s">
        <v>9</v>
      </c>
      <c r="C7" s="18" t="s">
        <v>10</v>
      </c>
      <c r="D7" s="18" t="s">
        <v>11</v>
      </c>
      <c r="E7" s="18" t="s">
        <v>12</v>
      </c>
      <c r="F7" s="18" t="str">
        <f>IF(G6="Femenino","Jugadora","Jugador")</f>
        <v>Jugador</v>
      </c>
      <c r="G7" s="18" t="s">
        <v>13</v>
      </c>
      <c r="H7" s="18"/>
      <c r="I7" s="18" t="s">
        <v>14</v>
      </c>
      <c r="J7" s="18"/>
      <c r="K7" s="18" t="str">
        <f>IF(G6="Femenino","Campeona","Campeón")</f>
        <v>Campeón</v>
      </c>
      <c r="L7" s="18"/>
    </row>
    <row r="8" spans="1:12" x14ac:dyDescent="0.25">
      <c r="A8" s="19"/>
      <c r="B8" s="20"/>
      <c r="C8" s="21"/>
      <c r="D8" s="21"/>
      <c r="E8" s="21"/>
      <c r="F8" s="22"/>
      <c r="G8" s="21"/>
      <c r="H8" s="21"/>
      <c r="I8" s="21"/>
      <c r="J8" s="21"/>
      <c r="K8" s="21"/>
      <c r="L8" s="21"/>
    </row>
    <row r="9" spans="1:12" x14ac:dyDescent="0.25">
      <c r="A9" s="23">
        <v>1</v>
      </c>
      <c r="B9" s="24"/>
      <c r="C9" s="25"/>
      <c r="D9" s="25"/>
      <c r="E9" s="26"/>
      <c r="F9" s="27" t="s">
        <v>102</v>
      </c>
      <c r="G9" s="28"/>
      <c r="H9" s="28"/>
      <c r="I9" s="28"/>
      <c r="J9" s="28"/>
      <c r="K9" s="28"/>
      <c r="L9" s="29"/>
    </row>
    <row r="10" spans="1:12" x14ac:dyDescent="0.25">
      <c r="A10" s="30"/>
      <c r="B10" s="31"/>
      <c r="C10" s="32"/>
      <c r="D10" s="32"/>
      <c r="E10" s="33"/>
      <c r="F10" s="34"/>
      <c r="G10" s="28"/>
      <c r="H10" s="35">
        <f>IF(G10=N9,B9,B11)</f>
        <v>0</v>
      </c>
      <c r="I10" s="33"/>
      <c r="J10" s="33"/>
      <c r="K10" s="33"/>
      <c r="L10" s="33"/>
    </row>
    <row r="11" spans="1:12" x14ac:dyDescent="0.25">
      <c r="A11" s="30">
        <v>2</v>
      </c>
      <c r="B11" s="36"/>
      <c r="C11" s="37"/>
      <c r="D11" s="37"/>
      <c r="E11" s="38"/>
      <c r="F11" s="39" t="s">
        <v>103</v>
      </c>
      <c r="G11" s="40"/>
      <c r="H11" s="35"/>
      <c r="I11" s="33"/>
      <c r="J11" s="33"/>
      <c r="K11" s="33"/>
      <c r="L11" s="33"/>
    </row>
    <row r="12" spans="1:12" x14ac:dyDescent="0.25">
      <c r="A12" s="30"/>
      <c r="B12" s="31"/>
      <c r="C12" s="32"/>
      <c r="D12" s="32"/>
      <c r="E12" s="41"/>
      <c r="F12" s="42"/>
      <c r="G12" s="43"/>
      <c r="H12" s="35"/>
      <c r="I12" s="28"/>
      <c r="J12" s="35">
        <f>IF(I12=G10,H10,H14)</f>
        <v>0</v>
      </c>
      <c r="K12" s="33"/>
      <c r="L12" s="33"/>
    </row>
    <row r="13" spans="1:12" x14ac:dyDescent="0.25">
      <c r="A13" s="23">
        <v>3</v>
      </c>
      <c r="B13" s="36"/>
      <c r="C13" s="37"/>
      <c r="D13" s="37"/>
      <c r="E13" s="38"/>
      <c r="F13" s="44" t="s">
        <v>104</v>
      </c>
      <c r="G13" s="45">
        <f>G10</f>
        <v>0</v>
      </c>
      <c r="H13" s="35"/>
      <c r="I13" s="40"/>
      <c r="J13" s="35"/>
      <c r="K13" s="33"/>
      <c r="L13" s="33"/>
    </row>
    <row r="14" spans="1:12" x14ac:dyDescent="0.25">
      <c r="A14" s="30"/>
      <c r="B14" s="31"/>
      <c r="C14" s="32"/>
      <c r="D14" s="32"/>
      <c r="E14" s="41"/>
      <c r="F14" s="34"/>
      <c r="G14" s="46"/>
      <c r="H14" s="35">
        <f>IF(G14=N13,B13,B15)</f>
        <v>0</v>
      </c>
      <c r="I14" s="43"/>
      <c r="J14" s="35"/>
      <c r="K14" s="33"/>
      <c r="L14" s="33"/>
    </row>
    <row r="15" spans="1:12" x14ac:dyDescent="0.25">
      <c r="A15" s="30">
        <v>4</v>
      </c>
      <c r="B15" s="36"/>
      <c r="C15" s="37"/>
      <c r="D15" s="37"/>
      <c r="E15" s="38"/>
      <c r="F15" s="39" t="s">
        <v>105</v>
      </c>
      <c r="G15" s="33"/>
      <c r="H15" s="35"/>
      <c r="I15" s="43"/>
      <c r="J15" s="35"/>
      <c r="K15" s="33"/>
      <c r="L15" s="33"/>
    </row>
    <row r="16" spans="1:12" x14ac:dyDescent="0.25">
      <c r="A16" s="30"/>
      <c r="B16" s="31"/>
      <c r="C16" s="32"/>
      <c r="D16" s="32"/>
      <c r="E16" s="33"/>
      <c r="F16" s="42"/>
      <c r="G16" s="33"/>
      <c r="H16" s="35"/>
      <c r="I16" s="43"/>
      <c r="J16" s="35"/>
      <c r="K16" s="28"/>
      <c r="L16" s="35"/>
    </row>
    <row r="17" spans="1:12" x14ac:dyDescent="0.25">
      <c r="A17" s="30">
        <v>5</v>
      </c>
      <c r="B17" s="36"/>
      <c r="C17" s="37"/>
      <c r="D17" s="37"/>
      <c r="E17" s="38"/>
      <c r="F17" s="44" t="s">
        <v>106</v>
      </c>
      <c r="G17" s="33"/>
      <c r="H17" s="35"/>
      <c r="I17" s="43"/>
      <c r="J17" s="35"/>
      <c r="K17" s="47"/>
      <c r="L17" s="33"/>
    </row>
    <row r="18" spans="1:12" x14ac:dyDescent="0.25">
      <c r="A18" s="30"/>
      <c r="B18" s="31"/>
      <c r="C18" s="32"/>
      <c r="D18" s="32"/>
      <c r="E18" s="33"/>
      <c r="F18" s="34"/>
      <c r="G18" s="28"/>
      <c r="H18" s="35">
        <f>IF(G18=N17,B17,B19)</f>
        <v>0</v>
      </c>
      <c r="I18" s="43"/>
      <c r="J18" s="35"/>
      <c r="K18" s="33"/>
      <c r="L18" s="33"/>
    </row>
    <row r="19" spans="1:12" x14ac:dyDescent="0.25">
      <c r="A19" s="23">
        <v>6</v>
      </c>
      <c r="B19" s="36"/>
      <c r="C19" s="37"/>
      <c r="D19" s="37"/>
      <c r="E19" s="38"/>
      <c r="F19" s="39" t="s">
        <v>107</v>
      </c>
      <c r="G19" s="40"/>
      <c r="H19" s="35"/>
      <c r="I19" s="45">
        <f>I12</f>
        <v>0</v>
      </c>
      <c r="J19" s="35"/>
      <c r="K19" s="33"/>
      <c r="L19" s="33"/>
    </row>
    <row r="20" spans="1:12" x14ac:dyDescent="0.25">
      <c r="A20" s="30"/>
      <c r="B20" s="31"/>
      <c r="C20" s="32"/>
      <c r="D20" s="32"/>
      <c r="E20" s="41"/>
      <c r="F20" s="42"/>
      <c r="G20" s="43"/>
      <c r="H20" s="35"/>
      <c r="I20" s="46"/>
      <c r="J20" s="35">
        <f>IF(I20=G18,H18,H22)</f>
        <v>0</v>
      </c>
      <c r="K20" s="33"/>
      <c r="L20" s="33"/>
    </row>
    <row r="21" spans="1:12" x14ac:dyDescent="0.25">
      <c r="A21" s="30">
        <v>7</v>
      </c>
      <c r="B21" s="36"/>
      <c r="C21" s="37"/>
      <c r="D21" s="37"/>
      <c r="E21" s="38"/>
      <c r="F21" s="44" t="s">
        <v>108</v>
      </c>
      <c r="G21" s="45">
        <f>G18</f>
        <v>0</v>
      </c>
      <c r="H21" s="35"/>
      <c r="I21" s="33"/>
      <c r="J21" s="33"/>
      <c r="K21" s="33"/>
      <c r="L21" s="33"/>
    </row>
    <row r="22" spans="1:12" x14ac:dyDescent="0.25">
      <c r="A22" s="30"/>
      <c r="B22" s="31"/>
      <c r="C22" s="32"/>
      <c r="D22" s="32"/>
      <c r="E22" s="41"/>
      <c r="F22" s="34"/>
      <c r="G22" s="46"/>
      <c r="H22" s="35">
        <f>IF(G22=N21,B21,B23)</f>
        <v>0</v>
      </c>
      <c r="I22" s="33"/>
      <c r="J22" s="33"/>
      <c r="K22" s="33"/>
      <c r="L22" s="33"/>
    </row>
    <row r="23" spans="1:12" x14ac:dyDescent="0.25">
      <c r="A23" s="23">
        <v>8</v>
      </c>
      <c r="B23" s="36"/>
      <c r="C23" s="37"/>
      <c r="D23" s="37"/>
      <c r="E23" s="48"/>
      <c r="F23" s="39" t="s">
        <v>109</v>
      </c>
      <c r="G23" s="33"/>
      <c r="H23" s="33"/>
      <c r="I23" s="33"/>
      <c r="J23" s="33"/>
      <c r="K23" s="33"/>
      <c r="L23" s="33"/>
    </row>
    <row r="24" spans="1:12" ht="15.75" thickBot="1" x14ac:dyDescent="0.3">
      <c r="A24" s="49" t="s">
        <v>23</v>
      </c>
      <c r="B24" s="49"/>
      <c r="C24" s="33"/>
      <c r="D24" s="33"/>
      <c r="E24" s="41"/>
      <c r="F24" s="28"/>
      <c r="G24" s="33"/>
      <c r="H24" s="33"/>
      <c r="I24" s="33"/>
      <c r="J24" s="33"/>
      <c r="K24" s="50"/>
      <c r="L24" s="51"/>
    </row>
    <row r="25" spans="1:12" x14ac:dyDescent="0.25">
      <c r="A25" s="52" t="s">
        <v>24</v>
      </c>
      <c r="B25" s="53"/>
      <c r="C25" s="53"/>
      <c r="D25" s="54"/>
      <c r="E25" s="55" t="s">
        <v>25</v>
      </c>
      <c r="F25" s="56" t="s">
        <v>26</v>
      </c>
      <c r="G25" s="57" t="s">
        <v>27</v>
      </c>
      <c r="H25" s="58"/>
      <c r="I25" s="59"/>
      <c r="J25" s="60"/>
      <c r="K25" s="58" t="s">
        <v>28</v>
      </c>
      <c r="L25" s="61"/>
    </row>
    <row r="26" spans="1:12" ht="15.75" thickBot="1" x14ac:dyDescent="0.3">
      <c r="A26" s="62"/>
      <c r="B26" s="63"/>
      <c r="C26" s="63"/>
      <c r="D26" s="64"/>
      <c r="E26" s="65">
        <v>1</v>
      </c>
      <c r="F26" s="66" t="str">
        <f>F9</f>
        <v>Kassandra Camblor Benakazare</v>
      </c>
      <c r="G26" s="67"/>
      <c r="H26" s="68"/>
      <c r="I26" s="69"/>
      <c r="J26" s="70"/>
      <c r="K26" s="68"/>
      <c r="L26" s="71"/>
    </row>
    <row r="27" spans="1:12" x14ac:dyDescent="0.25">
      <c r="A27" s="72" t="s">
        <v>29</v>
      </c>
      <c r="B27" s="73"/>
      <c r="C27" s="73"/>
      <c r="D27" s="74"/>
      <c r="E27" s="75">
        <v>2</v>
      </c>
      <c r="F27" s="76" t="str">
        <f>F23</f>
        <v>Ana Herrero Alonso</v>
      </c>
      <c r="G27" s="67"/>
      <c r="H27" s="68"/>
      <c r="I27" s="69"/>
      <c r="J27" s="70"/>
      <c r="K27" s="68"/>
      <c r="L27" s="71"/>
    </row>
    <row r="28" spans="1:12" ht="15.75" thickBot="1" x14ac:dyDescent="0.3">
      <c r="A28" s="77"/>
      <c r="B28" s="78"/>
      <c r="C28" s="78"/>
      <c r="D28" s="79"/>
      <c r="E28" s="75">
        <v>3</v>
      </c>
      <c r="F28" s="76" t="str">
        <f>IF($E$13=3,$F$13,IF($E$19=3,$F$19,""))</f>
        <v/>
      </c>
      <c r="G28" s="67"/>
      <c r="H28" s="68"/>
      <c r="I28" s="69"/>
      <c r="J28" s="70"/>
      <c r="K28" s="68"/>
      <c r="L28" s="71"/>
    </row>
    <row r="29" spans="1:12" x14ac:dyDescent="0.25">
      <c r="A29" s="52" t="s">
        <v>30</v>
      </c>
      <c r="B29" s="53"/>
      <c r="C29" s="53"/>
      <c r="D29" s="54"/>
      <c r="E29" s="75">
        <v>4</v>
      </c>
      <c r="F29" s="76" t="str">
        <f>IF($E$13=4,$F$13,IF($E$19=4,$F$19,""))</f>
        <v/>
      </c>
      <c r="G29" s="67"/>
      <c r="H29" s="68"/>
      <c r="I29" s="69"/>
      <c r="J29" s="70"/>
      <c r="K29" s="68"/>
      <c r="L29" s="71"/>
    </row>
    <row r="30" spans="1:12" ht="15.75" thickBot="1" x14ac:dyDescent="0.3">
      <c r="A30" s="80"/>
      <c r="B30" s="81"/>
      <c r="C30" s="81"/>
      <c r="D30" s="82"/>
      <c r="E30" s="83"/>
      <c r="F30" s="84"/>
      <c r="G30" s="67"/>
      <c r="H30" s="68"/>
      <c r="I30" s="69"/>
      <c r="J30" s="70"/>
      <c r="K30" s="68"/>
      <c r="L30" s="71"/>
    </row>
    <row r="31" spans="1:12" x14ac:dyDescent="0.25">
      <c r="A31" s="52" t="s">
        <v>31</v>
      </c>
      <c r="B31" s="53"/>
      <c r="C31" s="53"/>
      <c r="D31" s="54"/>
      <c r="E31" s="83"/>
      <c r="F31" s="84"/>
      <c r="G31" s="67"/>
      <c r="H31" s="68"/>
      <c r="I31" s="69"/>
      <c r="J31" s="70"/>
      <c r="K31" s="68"/>
      <c r="L31" s="71"/>
    </row>
    <row r="32" spans="1:12" x14ac:dyDescent="0.25">
      <c r="A32" s="85">
        <f>L6</f>
        <v>0</v>
      </c>
      <c r="B32" s="86"/>
      <c r="C32" s="86"/>
      <c r="D32" s="87"/>
      <c r="E32" s="83"/>
      <c r="F32" s="84"/>
      <c r="G32" s="67"/>
      <c r="H32" s="68"/>
      <c r="I32" s="69"/>
      <c r="J32" s="70"/>
      <c r="K32" s="68"/>
      <c r="L32" s="71"/>
    </row>
    <row r="33" spans="1:12" ht="15.75" thickBot="1" x14ac:dyDescent="0.3">
      <c r="A33" s="88"/>
      <c r="B33" s="89"/>
      <c r="C33" s="89"/>
      <c r="D33" s="90"/>
      <c r="E33" s="91"/>
      <c r="F33" s="92"/>
      <c r="G33" s="93"/>
      <c r="H33" s="94"/>
      <c r="I33" s="95"/>
      <c r="J33" s="96"/>
      <c r="K33" s="94"/>
      <c r="L33" s="97"/>
    </row>
    <row r="34" spans="1:12" x14ac:dyDescent="0.25">
      <c r="A34" s="98"/>
      <c r="B34" s="99" t="s">
        <v>32</v>
      </c>
      <c r="C34" s="98"/>
      <c r="D34" s="98"/>
      <c r="E34" s="98"/>
      <c r="F34" s="100"/>
      <c r="G34" s="100"/>
      <c r="H34" s="100"/>
      <c r="I34" s="101"/>
      <c r="J34" s="101"/>
      <c r="K34" s="102" t="s">
        <v>33</v>
      </c>
      <c r="L34" s="102"/>
    </row>
    <row r="35" spans="1:12" x14ac:dyDescent="0.25">
      <c r="A35" s="98"/>
      <c r="B35" s="98"/>
      <c r="C35" s="98"/>
      <c r="D35" s="98"/>
      <c r="E35" s="98"/>
      <c r="F35" s="103" t="s">
        <v>34</v>
      </c>
      <c r="G35" s="104" t="s">
        <v>35</v>
      </c>
      <c r="H35" s="104"/>
      <c r="I35" s="104"/>
      <c r="J35" s="103"/>
      <c r="K35" s="100"/>
      <c r="L35" s="101"/>
    </row>
    <row r="36" spans="1:12" x14ac:dyDescent="0.25">
      <c r="A36" s="105"/>
      <c r="B36" s="105"/>
      <c r="C36" s="105"/>
      <c r="D36" s="105"/>
      <c r="E36" s="105"/>
      <c r="F36" s="105"/>
      <c r="G36" s="105"/>
      <c r="H36" s="105"/>
      <c r="I36" s="105"/>
      <c r="J36" s="105"/>
      <c r="K36" s="105"/>
      <c r="L36" s="105"/>
    </row>
    <row r="37" spans="1:12" x14ac:dyDescent="0.25">
      <c r="A37" s="105"/>
      <c r="B37" s="105"/>
      <c r="C37" s="105"/>
      <c r="D37" s="105"/>
      <c r="E37" s="105"/>
      <c r="F37" s="105"/>
      <c r="G37" s="105"/>
      <c r="H37" s="105"/>
      <c r="I37" s="105"/>
      <c r="J37" s="105"/>
      <c r="K37" s="105"/>
      <c r="L37" s="105"/>
    </row>
    <row r="38" spans="1:12" x14ac:dyDescent="0.25">
      <c r="A38" s="105"/>
      <c r="B38" s="105"/>
      <c r="C38" s="105"/>
      <c r="D38" s="105"/>
      <c r="E38" s="105"/>
      <c r="F38" s="105"/>
      <c r="G38" s="105"/>
      <c r="H38" s="105"/>
      <c r="I38" s="105"/>
      <c r="J38" s="105"/>
      <c r="K38" s="105"/>
      <c r="L38" s="105"/>
    </row>
    <row r="39" spans="1:12" x14ac:dyDescent="0.25">
      <c r="A39" s="105"/>
      <c r="B39" s="105"/>
      <c r="C39" s="105"/>
      <c r="D39" s="105"/>
      <c r="E39" s="105"/>
      <c r="F39" s="105"/>
      <c r="G39" s="105"/>
      <c r="H39" s="105"/>
      <c r="I39" s="105"/>
      <c r="J39" s="105"/>
      <c r="K39" s="105"/>
      <c r="L39" s="105"/>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1:L1"/>
    <mergeCell ref="A2:L2"/>
    <mergeCell ref="A3:E3"/>
    <mergeCell ref="A4:E4"/>
    <mergeCell ref="A5:E5"/>
    <mergeCell ref="A6:E6"/>
  </mergeCells>
  <conditionalFormatting sqref="F9 B9:D9 B11:D11 F11 F13 B13:D13 B15:D15 F15 F17 B17:D17 B19:D19 F19 F21 B21:D21 B23:D23 F23">
    <cfRule type="expression" dxfId="5" priority="1" stopIfTrue="1">
      <formula>AND($E9&lt;=$L$9,$M9&gt;0,$E9&gt;0,$D9&lt;&gt;"LL",$D9&lt;&gt;"Alt")</formula>
    </cfRule>
  </conditionalFormatting>
  <conditionalFormatting sqref="E9 E11 E13 E15 E17 E19 E21 E23">
    <cfRule type="expression" dxfId="4" priority="2" stopIfTrue="1">
      <formula>AND($E9&lt;=$L$9,$M9&gt;0,$D9&lt;&gt;"LL")</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CC67-23D6-4482-B5CF-AB0230773AF4}">
  <dimension ref="A1:M55"/>
  <sheetViews>
    <sheetView topLeftCell="A30" workbookViewId="0">
      <selection sqref="A1:M54"/>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x14ac:dyDescent="0.25">
      <c r="A1" s="1"/>
      <c r="B1" s="1"/>
      <c r="C1" s="1"/>
      <c r="D1" s="1"/>
      <c r="E1" s="1"/>
      <c r="F1" s="1"/>
      <c r="G1" s="1"/>
      <c r="H1" s="1"/>
      <c r="I1" s="1"/>
      <c r="J1" s="1"/>
      <c r="K1" s="1"/>
      <c r="L1" s="1"/>
      <c r="M1" s="1"/>
    </row>
    <row r="2" spans="1:13" x14ac:dyDescent="0.25">
      <c r="A2" s="2" t="s">
        <v>0</v>
      </c>
      <c r="B2" s="2"/>
      <c r="C2" s="2"/>
      <c r="D2" s="2"/>
      <c r="E2" s="2"/>
      <c r="F2" s="2"/>
      <c r="G2" s="2"/>
      <c r="H2" s="2"/>
      <c r="I2" s="2"/>
      <c r="J2" s="2"/>
      <c r="K2" s="2"/>
      <c r="L2" s="2"/>
      <c r="M2" s="2"/>
    </row>
    <row r="3" spans="1:13" x14ac:dyDescent="0.25">
      <c r="A3" s="3" t="s">
        <v>1</v>
      </c>
      <c r="B3" s="3"/>
      <c r="C3" s="3"/>
      <c r="D3" s="3"/>
      <c r="E3" s="3"/>
      <c r="F3" s="4" t="s">
        <v>2</v>
      </c>
      <c r="G3" s="4" t="s">
        <v>38</v>
      </c>
      <c r="H3" s="4"/>
      <c r="I3" s="5"/>
      <c r="J3" s="5"/>
      <c r="K3" s="4" t="s">
        <v>4</v>
      </c>
      <c r="L3" s="106"/>
      <c r="M3" s="107"/>
    </row>
    <row r="4" spans="1:13" x14ac:dyDescent="0.25">
      <c r="A4" s="7"/>
      <c r="B4" s="7"/>
      <c r="C4" s="7"/>
      <c r="D4" s="7"/>
      <c r="E4" s="7"/>
      <c r="F4" s="8"/>
      <c r="G4" s="9"/>
      <c r="H4" s="9"/>
      <c r="I4" s="10"/>
      <c r="J4" s="10"/>
      <c r="K4" s="8"/>
      <c r="L4" s="8"/>
      <c r="M4" s="11"/>
    </row>
    <row r="5" spans="1:13" x14ac:dyDescent="0.25">
      <c r="A5" s="3" t="s">
        <v>5</v>
      </c>
      <c r="B5" s="3"/>
      <c r="C5" s="3"/>
      <c r="D5" s="3"/>
      <c r="E5" s="3"/>
      <c r="F5" s="4" t="s">
        <v>39</v>
      </c>
      <c r="G5" s="5" t="s">
        <v>37</v>
      </c>
      <c r="H5" s="5"/>
      <c r="I5" s="5"/>
      <c r="J5" s="5"/>
      <c r="K5" s="12" t="s">
        <v>8</v>
      </c>
      <c r="L5" s="108"/>
      <c r="M5" s="107"/>
    </row>
    <row r="6" spans="1:13" ht="15.75" thickBot="1" x14ac:dyDescent="0.3">
      <c r="A6" s="13"/>
      <c r="B6" s="13"/>
      <c r="C6" s="13"/>
      <c r="D6" s="13"/>
      <c r="E6" s="13"/>
      <c r="F6" s="14"/>
      <c r="G6" s="14"/>
      <c r="H6" s="14"/>
      <c r="I6" s="15"/>
      <c r="J6" s="15"/>
      <c r="K6" s="16"/>
      <c r="L6" s="109"/>
      <c r="M6" s="11"/>
    </row>
    <row r="7" spans="1:13" x14ac:dyDescent="0.25">
      <c r="A7" s="17"/>
      <c r="B7" s="18" t="s">
        <v>9</v>
      </c>
      <c r="C7" s="18" t="s">
        <v>10</v>
      </c>
      <c r="D7" s="18" t="s">
        <v>11</v>
      </c>
      <c r="E7" s="18" t="s">
        <v>12</v>
      </c>
      <c r="F7" s="18" t="str">
        <f>IF(G6="Femenino","Jugadora","Jugador")</f>
        <v>Jugador</v>
      </c>
      <c r="G7" s="18" t="s">
        <v>40</v>
      </c>
      <c r="H7" s="18"/>
      <c r="I7" s="18" t="s">
        <v>13</v>
      </c>
      <c r="J7" s="18"/>
      <c r="K7" s="18" t="s">
        <v>14</v>
      </c>
      <c r="L7" s="110"/>
      <c r="M7" s="110"/>
    </row>
    <row r="8" spans="1:13" x14ac:dyDescent="0.25">
      <c r="A8" s="19"/>
      <c r="B8" s="20"/>
      <c r="C8" s="21"/>
      <c r="D8" s="21"/>
      <c r="E8" s="21"/>
      <c r="F8" s="22"/>
      <c r="G8" s="21"/>
      <c r="H8" s="21"/>
      <c r="I8" s="21"/>
      <c r="J8" s="21"/>
      <c r="K8" s="21"/>
      <c r="L8" s="21"/>
      <c r="M8" s="21"/>
    </row>
    <row r="9" spans="1:13" x14ac:dyDescent="0.25">
      <c r="A9" s="111">
        <v>1</v>
      </c>
      <c r="B9" s="24" t="str">
        <f>IF($E9="","",VLOOKUP($E9,#REF!,4,FALSE))</f>
        <v/>
      </c>
      <c r="C9" s="25" t="str">
        <f>IF($E9="","",VLOOKUP($E9,#REF!,9,FALSE))</f>
        <v/>
      </c>
      <c r="D9" s="25" t="str">
        <f>IF($E9="","",VLOOKUP($E9,#REF!,11,FALSE))</f>
        <v/>
      </c>
      <c r="E9" s="26"/>
      <c r="F9" s="27" t="s">
        <v>69</v>
      </c>
      <c r="G9" s="112"/>
      <c r="H9" s="112"/>
      <c r="I9" s="112"/>
      <c r="J9" s="112"/>
      <c r="K9" s="112"/>
      <c r="L9" s="112"/>
      <c r="M9" s="29" t="e">
        <f>#REF!</f>
        <v>#REF!</v>
      </c>
    </row>
    <row r="10" spans="1:13" x14ac:dyDescent="0.25">
      <c r="A10" s="113"/>
      <c r="B10" s="114"/>
      <c r="C10" s="115"/>
      <c r="D10" s="115"/>
      <c r="E10" s="116"/>
      <c r="F10" s="117"/>
      <c r="G10" s="28"/>
      <c r="H10" s="118" t="str">
        <f>IF(G10=P9,B9,B11)</f>
        <v/>
      </c>
      <c r="I10" s="119"/>
      <c r="J10" s="119"/>
      <c r="K10" s="119"/>
      <c r="L10" s="119"/>
      <c r="M10" s="119"/>
    </row>
    <row r="11" spans="1:13" x14ac:dyDescent="0.25">
      <c r="A11" s="113">
        <v>2</v>
      </c>
      <c r="B11" s="24" t="str">
        <f>IF($E11="","",VLOOKUP($E11,#REF!,4,FALSE))</f>
        <v/>
      </c>
      <c r="C11" s="25" t="str">
        <f>IF($E11="","",VLOOKUP($E11,#REF!,9,FALSE))</f>
        <v/>
      </c>
      <c r="D11" s="25" t="str">
        <f>IF($E11="","",VLOOKUP($E11,#REF!,11,FALSE))</f>
        <v/>
      </c>
      <c r="E11" s="26"/>
      <c r="F11" s="120" t="s">
        <v>16</v>
      </c>
      <c r="G11" s="121"/>
      <c r="H11" s="122"/>
      <c r="I11" s="119"/>
      <c r="J11" s="119"/>
      <c r="K11" s="119"/>
      <c r="L11" s="119"/>
      <c r="M11" s="119"/>
    </row>
    <row r="12" spans="1:13" x14ac:dyDescent="0.25">
      <c r="A12" s="113"/>
      <c r="B12" s="114"/>
      <c r="C12" s="115"/>
      <c r="D12" s="115"/>
      <c r="E12" s="123"/>
      <c r="F12" s="124"/>
      <c r="G12" s="125"/>
      <c r="H12" s="122"/>
      <c r="I12" s="28"/>
      <c r="J12" s="126" t="str">
        <f>IF(I12=G10,H10,H14)</f>
        <v/>
      </c>
      <c r="K12" s="119"/>
      <c r="L12" s="119"/>
      <c r="M12" s="119"/>
    </row>
    <row r="13" spans="1:13" x14ac:dyDescent="0.25">
      <c r="A13" s="113">
        <v>3</v>
      </c>
      <c r="B13" s="24" t="str">
        <f>IF($E13="","",VLOOKUP($E13,#REF!,4,FALSE))</f>
        <v/>
      </c>
      <c r="C13" s="25" t="str">
        <f>IF($E13="","",VLOOKUP($E13,#REF!,9,FALSE))</f>
        <v/>
      </c>
      <c r="D13" s="25" t="str">
        <f>IF($E13="","",VLOOKUP($E13,#REF!,11,FALSE))</f>
        <v/>
      </c>
      <c r="E13" s="26"/>
      <c r="F13" s="27" t="s">
        <v>70</v>
      </c>
      <c r="G13" s="127">
        <f>G10</f>
        <v>0</v>
      </c>
      <c r="H13" s="128"/>
      <c r="I13" s="121"/>
      <c r="J13" s="126"/>
      <c r="K13" s="119"/>
      <c r="L13" s="119"/>
      <c r="M13" s="119"/>
    </row>
    <row r="14" spans="1:13" x14ac:dyDescent="0.25">
      <c r="A14" s="113"/>
      <c r="B14" s="114"/>
      <c r="C14" s="115"/>
      <c r="D14" s="115"/>
      <c r="E14" s="123"/>
      <c r="F14" s="117"/>
      <c r="G14" s="46"/>
      <c r="H14" s="129" t="str">
        <f>IF(G14=P13,B13,B15)</f>
        <v/>
      </c>
      <c r="I14" s="125"/>
      <c r="J14" s="126"/>
      <c r="K14" s="119"/>
      <c r="L14" s="119"/>
      <c r="M14" s="119"/>
    </row>
    <row r="15" spans="1:13" x14ac:dyDescent="0.25">
      <c r="A15" s="113">
        <v>4</v>
      </c>
      <c r="B15" s="24" t="str">
        <f>IF($E15="","",VLOOKUP($E15,#REF!,4,FALSE))</f>
        <v/>
      </c>
      <c r="C15" s="25" t="str">
        <f>IF($E15="","",VLOOKUP($E15,#REF!,9,FALSE))</f>
        <v/>
      </c>
      <c r="D15" s="25" t="str">
        <f>IF($E15="","",VLOOKUP($E15,#REF!,11,FALSE))</f>
        <v/>
      </c>
      <c r="E15" s="26"/>
      <c r="F15" s="120" t="s">
        <v>71</v>
      </c>
      <c r="G15" s="119"/>
      <c r="H15" s="122"/>
      <c r="I15" s="125"/>
      <c r="J15" s="126"/>
      <c r="K15" s="119"/>
      <c r="L15" s="119"/>
      <c r="M15" s="119"/>
    </row>
    <row r="16" spans="1:13" x14ac:dyDescent="0.25">
      <c r="A16" s="113"/>
      <c r="B16" s="114"/>
      <c r="C16" s="115"/>
      <c r="D16" s="115"/>
      <c r="E16" s="116"/>
      <c r="F16" s="124"/>
      <c r="G16" s="119"/>
      <c r="H16" s="122"/>
      <c r="I16" s="125"/>
      <c r="J16" s="126"/>
      <c r="K16" s="28"/>
      <c r="L16" s="126" t="str">
        <f>IF(K16=I12,J12,J20)</f>
        <v/>
      </c>
      <c r="M16" s="119"/>
    </row>
    <row r="17" spans="1:13" x14ac:dyDescent="0.25">
      <c r="A17" s="111">
        <v>5</v>
      </c>
      <c r="B17" s="24" t="str">
        <f>IF($E17="","",VLOOKUP($E17,#REF!,4,FALSE))</f>
        <v/>
      </c>
      <c r="C17" s="25" t="str">
        <f>IF($E17="","",VLOOKUP($E17,#REF!,9,FALSE))</f>
        <v/>
      </c>
      <c r="D17" s="25" t="str">
        <f>IF($E17="","",VLOOKUP($E17,#REF!,11,FALSE))</f>
        <v/>
      </c>
      <c r="E17" s="26"/>
      <c r="F17" s="27" t="s">
        <v>72</v>
      </c>
      <c r="G17" s="119"/>
      <c r="H17" s="122"/>
      <c r="I17" s="125"/>
      <c r="J17" s="126"/>
      <c r="K17" s="121"/>
      <c r="L17" s="119"/>
      <c r="M17" s="119"/>
    </row>
    <row r="18" spans="1:13" x14ac:dyDescent="0.25">
      <c r="A18" s="113"/>
      <c r="B18" s="114"/>
      <c r="C18" s="115"/>
      <c r="D18" s="115"/>
      <c r="E18" s="116"/>
      <c r="F18" s="117"/>
      <c r="G18" s="28"/>
      <c r="H18" s="118" t="str">
        <f>IF(G18=P17,B17,B19)</f>
        <v/>
      </c>
      <c r="I18" s="125"/>
      <c r="J18" s="126"/>
      <c r="K18" s="125"/>
      <c r="L18" s="119"/>
      <c r="M18" s="119"/>
    </row>
    <row r="19" spans="1:13" x14ac:dyDescent="0.25">
      <c r="A19" s="113">
        <v>6</v>
      </c>
      <c r="B19" s="24" t="str">
        <f>IF($E19="","",VLOOKUP($E19,#REF!,4,FALSE))</f>
        <v/>
      </c>
      <c r="C19" s="25" t="str">
        <f>IF($E19="","",VLOOKUP($E19,#REF!,9,FALSE))</f>
        <v/>
      </c>
      <c r="D19" s="25" t="str">
        <f>IF($E19="","",VLOOKUP($E19,#REF!,11,FALSE))</f>
        <v/>
      </c>
      <c r="E19" s="26"/>
      <c r="F19" s="120" t="s">
        <v>73</v>
      </c>
      <c r="G19" s="121"/>
      <c r="H19" s="130"/>
      <c r="I19" s="127">
        <f>I12</f>
        <v>0</v>
      </c>
      <c r="J19" s="126"/>
      <c r="K19" s="125"/>
      <c r="L19" s="119"/>
      <c r="M19" s="119"/>
    </row>
    <row r="20" spans="1:13" x14ac:dyDescent="0.25">
      <c r="A20" s="113"/>
      <c r="B20" s="114"/>
      <c r="C20" s="115"/>
      <c r="D20" s="115"/>
      <c r="E20" s="123"/>
      <c r="F20" s="124"/>
      <c r="G20" s="125"/>
      <c r="H20" s="130"/>
      <c r="I20" s="28"/>
      <c r="J20" s="126" t="str">
        <f>IF(I20=G18,H18,H22)</f>
        <v/>
      </c>
      <c r="K20" s="125"/>
      <c r="L20" s="119"/>
      <c r="M20" s="119"/>
    </row>
    <row r="21" spans="1:13" x14ac:dyDescent="0.25">
      <c r="A21" s="113">
        <v>7</v>
      </c>
      <c r="B21" s="24" t="str">
        <f>IF($E21="","",VLOOKUP($E21,#REF!,4,FALSE))</f>
        <v/>
      </c>
      <c r="C21" s="25" t="str">
        <f>IF($E21="","",VLOOKUP($E21,#REF!,9,FALSE))</f>
        <v/>
      </c>
      <c r="D21" s="25" t="str">
        <f>IF($E21="","",VLOOKUP($E21,#REF!,11,FALSE))</f>
        <v/>
      </c>
      <c r="E21" s="26"/>
      <c r="F21" s="27" t="s">
        <v>74</v>
      </c>
      <c r="G21" s="127">
        <f>G18</f>
        <v>0</v>
      </c>
      <c r="H21" s="131"/>
      <c r="I21" s="119"/>
      <c r="J21" s="119"/>
      <c r="K21" s="125"/>
      <c r="L21" s="119"/>
      <c r="M21" s="119"/>
    </row>
    <row r="22" spans="1:13" x14ac:dyDescent="0.25">
      <c r="A22" s="113"/>
      <c r="B22" s="114"/>
      <c r="C22" s="115"/>
      <c r="D22" s="115"/>
      <c r="E22" s="123"/>
      <c r="F22" s="117"/>
      <c r="G22" s="46"/>
      <c r="H22" s="118" t="str">
        <f>IF(G22=P21,B21,B23)</f>
        <v/>
      </c>
      <c r="I22" s="119"/>
      <c r="J22" s="119"/>
      <c r="K22" s="125"/>
      <c r="L22" s="119"/>
      <c r="M22" s="119"/>
    </row>
    <row r="23" spans="1:13" x14ac:dyDescent="0.25">
      <c r="A23" s="113">
        <v>8</v>
      </c>
      <c r="B23" s="24" t="str">
        <f>IF($E23="","",VLOOKUP($E23,#REF!,4,FALSE))</f>
        <v/>
      </c>
      <c r="C23" s="25" t="str">
        <f>IF($E23="","",VLOOKUP($E23,#REF!,9,FALSE))</f>
        <v/>
      </c>
      <c r="D23" s="25" t="str">
        <f>IF($E23="","",VLOOKUP($E23,#REF!,11,FALSE))</f>
        <v/>
      </c>
      <c r="E23" s="26"/>
      <c r="F23" s="120" t="s">
        <v>75</v>
      </c>
      <c r="G23" s="119"/>
      <c r="H23" s="122"/>
      <c r="I23" s="119"/>
      <c r="J23" s="119"/>
      <c r="K23" s="125"/>
      <c r="L23" s="119"/>
      <c r="M23" s="119"/>
    </row>
    <row r="24" spans="1:13" x14ac:dyDescent="0.25">
      <c r="A24" s="113"/>
      <c r="B24" s="114"/>
      <c r="C24" s="115"/>
      <c r="D24" s="115"/>
      <c r="E24" s="123"/>
      <c r="F24" s="124"/>
      <c r="G24" s="119"/>
      <c r="H24" s="122"/>
      <c r="I24" s="119"/>
      <c r="J24" s="119"/>
      <c r="K24" s="132" t="str">
        <f>IF(G6="Femenino","Campeona :","Campeón :")</f>
        <v>Campeón :</v>
      </c>
      <c r="L24" s="133"/>
      <c r="M24" s="28"/>
    </row>
    <row r="25" spans="1:13" x14ac:dyDescent="0.25">
      <c r="A25" s="113">
        <v>9</v>
      </c>
      <c r="B25" s="24" t="str">
        <f>IF($E25="","",VLOOKUP($E25,#REF!,4,FALSE))</f>
        <v/>
      </c>
      <c r="C25" s="25" t="str">
        <f>IF($E25="","",VLOOKUP($E25,#REF!,9,FALSE))</f>
        <v/>
      </c>
      <c r="D25" s="25" t="str">
        <f>IF($E25="","",VLOOKUP($E25,#REF!,11,FALSE))</f>
        <v/>
      </c>
      <c r="E25" s="26"/>
      <c r="F25" s="27" t="s">
        <v>76</v>
      </c>
      <c r="G25" s="119"/>
      <c r="H25" s="122"/>
      <c r="I25" s="119"/>
      <c r="J25" s="119"/>
      <c r="K25" s="125"/>
      <c r="L25" s="119"/>
      <c r="M25" s="119"/>
    </row>
    <row r="26" spans="1:13" x14ac:dyDescent="0.25">
      <c r="A26" s="113"/>
      <c r="B26" s="114"/>
      <c r="C26" s="115"/>
      <c r="D26" s="115"/>
      <c r="E26" s="123"/>
      <c r="F26" s="117"/>
      <c r="G26" s="28"/>
      <c r="H26" s="118" t="str">
        <f>IF(G26=P25,B25,B27)</f>
        <v/>
      </c>
      <c r="I26" s="119"/>
      <c r="J26" s="119"/>
      <c r="K26" s="125"/>
      <c r="L26" s="119"/>
      <c r="M26" s="119"/>
    </row>
    <row r="27" spans="1:13" x14ac:dyDescent="0.25">
      <c r="A27" s="113">
        <v>10</v>
      </c>
      <c r="B27" s="24" t="str">
        <f>IF($E27="","",VLOOKUP($E27,#REF!,4,FALSE))</f>
        <v/>
      </c>
      <c r="C27" s="25" t="str">
        <f>IF($E27="","",VLOOKUP($E27,#REF!,9,FALSE))</f>
        <v/>
      </c>
      <c r="D27" s="25" t="str">
        <f>IF($E27="","",VLOOKUP($E27,#REF!,11,FALSE))</f>
        <v/>
      </c>
      <c r="E27" s="26"/>
      <c r="F27" s="120" t="s">
        <v>77</v>
      </c>
      <c r="G27" s="121"/>
      <c r="H27" s="122"/>
      <c r="I27" s="119"/>
      <c r="J27" s="119"/>
      <c r="K27" s="125"/>
      <c r="L27" s="119"/>
      <c r="M27" s="119"/>
    </row>
    <row r="28" spans="1:13" x14ac:dyDescent="0.25">
      <c r="A28" s="113"/>
      <c r="B28" s="114"/>
      <c r="C28" s="115"/>
      <c r="D28" s="115"/>
      <c r="E28" s="123"/>
      <c r="F28" s="124"/>
      <c r="G28" s="125"/>
      <c r="H28" s="122"/>
      <c r="I28" s="28"/>
      <c r="J28" s="126" t="str">
        <f>IF(I28=G26,H26,H30)</f>
        <v/>
      </c>
      <c r="K28" s="125"/>
      <c r="L28" s="119"/>
      <c r="M28" s="119"/>
    </row>
    <row r="29" spans="1:13" x14ac:dyDescent="0.25">
      <c r="A29" s="113">
        <v>11</v>
      </c>
      <c r="B29" s="24" t="str">
        <f>IF($E29="","",VLOOKUP($E29,#REF!,4,FALSE))</f>
        <v/>
      </c>
      <c r="C29" s="25" t="str">
        <f>IF($E29="","",VLOOKUP($E29,#REF!,9,FALSE))</f>
        <v/>
      </c>
      <c r="D29" s="25" t="str">
        <f>IF($E29="","",VLOOKUP($E29,#REF!,11,FALSE))</f>
        <v/>
      </c>
      <c r="E29" s="26"/>
      <c r="F29" s="27" t="s">
        <v>78</v>
      </c>
      <c r="G29" s="127">
        <f>G26</f>
        <v>0</v>
      </c>
      <c r="H29" s="128"/>
      <c r="I29" s="121"/>
      <c r="J29" s="126"/>
      <c r="K29" s="125"/>
      <c r="L29" s="119"/>
      <c r="M29" s="119"/>
    </row>
    <row r="30" spans="1:13" x14ac:dyDescent="0.25">
      <c r="A30" s="113"/>
      <c r="B30" s="114"/>
      <c r="C30" s="115"/>
      <c r="D30" s="115"/>
      <c r="E30" s="116"/>
      <c r="F30" s="117"/>
      <c r="G30" s="46"/>
      <c r="H30" s="129" t="str">
        <f>IF(G30=P29,B29,B31)</f>
        <v/>
      </c>
      <c r="I30" s="125"/>
      <c r="J30" s="126"/>
      <c r="K30" s="125"/>
      <c r="L30" s="119"/>
      <c r="M30" s="119"/>
    </row>
    <row r="31" spans="1:13" x14ac:dyDescent="0.25">
      <c r="A31" s="111">
        <v>12</v>
      </c>
      <c r="B31" s="24" t="str">
        <f>IF($E31="","",VLOOKUP($E31,#REF!,4,FALSE))</f>
        <v/>
      </c>
      <c r="C31" s="25" t="str">
        <f>IF($E31="","",VLOOKUP($E31,#REF!,9,FALSE))</f>
        <v/>
      </c>
      <c r="D31" s="25" t="str">
        <f>IF($E31="","",VLOOKUP($E31,#REF!,11,FALSE))</f>
        <v/>
      </c>
      <c r="E31" s="26"/>
      <c r="F31" s="120" t="s">
        <v>79</v>
      </c>
      <c r="G31" s="119"/>
      <c r="H31" s="122"/>
      <c r="I31" s="125"/>
      <c r="J31" s="126"/>
      <c r="K31" s="127">
        <f>K16</f>
        <v>0</v>
      </c>
      <c r="L31" s="131"/>
      <c r="M31" s="119"/>
    </row>
    <row r="32" spans="1:13" x14ac:dyDescent="0.25">
      <c r="A32" s="113"/>
      <c r="B32" s="114"/>
      <c r="C32" s="115"/>
      <c r="D32" s="115"/>
      <c r="E32" s="116"/>
      <c r="F32" s="124"/>
      <c r="G32" s="119"/>
      <c r="H32" s="122"/>
      <c r="I32" s="125"/>
      <c r="J32" s="126"/>
      <c r="K32" s="46"/>
      <c r="L32" s="126" t="str">
        <f>IF(K32=I28,J28,J36)</f>
        <v/>
      </c>
      <c r="M32" s="119"/>
    </row>
    <row r="33" spans="1:13" x14ac:dyDescent="0.25">
      <c r="A33" s="113">
        <v>13</v>
      </c>
      <c r="B33" s="24" t="str">
        <f>IF($E33="","",VLOOKUP($E33,#REF!,4,FALSE))</f>
        <v/>
      </c>
      <c r="C33" s="25" t="str">
        <f>IF($E33="","",VLOOKUP($E33,#REF!,9,FALSE))</f>
        <v/>
      </c>
      <c r="D33" s="25" t="str">
        <f>IF($E33="","",VLOOKUP($E33,#REF!,11,FALSE))</f>
        <v/>
      </c>
      <c r="E33" s="26"/>
      <c r="F33" s="27" t="s">
        <v>80</v>
      </c>
      <c r="G33" s="119"/>
      <c r="H33" s="122"/>
      <c r="I33" s="125"/>
      <c r="J33" s="126"/>
      <c r="K33" s="119"/>
      <c r="L33" s="119"/>
      <c r="M33" s="119"/>
    </row>
    <row r="34" spans="1:13" x14ac:dyDescent="0.25">
      <c r="A34" s="113"/>
      <c r="B34" s="114"/>
      <c r="C34" s="115"/>
      <c r="D34" s="115"/>
      <c r="E34" s="123"/>
      <c r="F34" s="117"/>
      <c r="G34" s="28"/>
      <c r="H34" s="118" t="str">
        <f>IF(G34=P33,B33,B35)</f>
        <v/>
      </c>
      <c r="I34" s="125"/>
      <c r="J34" s="126"/>
      <c r="K34" s="119"/>
      <c r="L34" s="119"/>
      <c r="M34" s="119"/>
    </row>
    <row r="35" spans="1:13" x14ac:dyDescent="0.25">
      <c r="A35" s="113">
        <v>14</v>
      </c>
      <c r="B35" s="24" t="str">
        <f>IF($E35="","",VLOOKUP($E35,#REF!,4,FALSE))</f>
        <v/>
      </c>
      <c r="C35" s="25" t="str">
        <f>IF($E35="","",VLOOKUP($E35,#REF!,9,FALSE))</f>
        <v/>
      </c>
      <c r="D35" s="25" t="str">
        <f>IF($E35="","",VLOOKUP($E35,#REF!,11,FALSE))</f>
        <v/>
      </c>
      <c r="E35" s="26"/>
      <c r="F35" s="120" t="s">
        <v>81</v>
      </c>
      <c r="G35" s="121"/>
      <c r="H35" s="130"/>
      <c r="I35" s="127">
        <f>I28</f>
        <v>0</v>
      </c>
      <c r="J35" s="126"/>
      <c r="K35" s="119"/>
      <c r="L35" s="119"/>
      <c r="M35" s="119"/>
    </row>
    <row r="36" spans="1:13" x14ac:dyDescent="0.25">
      <c r="A36" s="113"/>
      <c r="B36" s="114"/>
      <c r="C36" s="115"/>
      <c r="D36" s="115"/>
      <c r="E36" s="123"/>
      <c r="F36" s="124"/>
      <c r="G36" s="125"/>
      <c r="H36" s="130"/>
      <c r="I36" s="46"/>
      <c r="J36" s="126" t="str">
        <f>IF(I36=G34,H34,H38)</f>
        <v/>
      </c>
      <c r="K36" s="119"/>
      <c r="L36" s="119"/>
      <c r="M36" s="119"/>
    </row>
    <row r="37" spans="1:13" x14ac:dyDescent="0.25">
      <c r="A37" s="113">
        <v>15</v>
      </c>
      <c r="B37" s="24" t="str">
        <f>IF($E37="","",VLOOKUP($E37,#REF!,4,FALSE))</f>
        <v/>
      </c>
      <c r="C37" s="25" t="str">
        <f>IF($E37="","",VLOOKUP($E37,#REF!,9,FALSE))</f>
        <v/>
      </c>
      <c r="D37" s="25" t="str">
        <f>IF($E37="","",VLOOKUP($E37,#REF!,11,FALSE))</f>
        <v/>
      </c>
      <c r="E37" s="26"/>
      <c r="F37" s="27" t="s">
        <v>82</v>
      </c>
      <c r="G37" s="127">
        <f>G34</f>
        <v>0</v>
      </c>
      <c r="H37" s="131"/>
      <c r="I37" s="119"/>
      <c r="J37" s="119"/>
      <c r="K37" s="119"/>
      <c r="L37" s="119"/>
      <c r="M37" s="119"/>
    </row>
    <row r="38" spans="1:13" x14ac:dyDescent="0.25">
      <c r="A38" s="113"/>
      <c r="B38" s="114"/>
      <c r="C38" s="115"/>
      <c r="D38" s="115"/>
      <c r="E38" s="116"/>
      <c r="F38" s="117"/>
      <c r="G38" s="46"/>
      <c r="H38" s="118" t="str">
        <f>IF(G38=P37,B37,B39)</f>
        <v/>
      </c>
      <c r="I38" s="119"/>
      <c r="J38" s="119"/>
      <c r="K38" s="119"/>
      <c r="L38" s="119"/>
      <c r="M38" s="119"/>
    </row>
    <row r="39" spans="1:13" x14ac:dyDescent="0.25">
      <c r="A39" s="111">
        <v>16</v>
      </c>
      <c r="B39" s="24" t="str">
        <f>IF($E39="","",VLOOKUP($E39,#REF!,4,FALSE))</f>
        <v/>
      </c>
      <c r="C39" s="25" t="str">
        <f>IF($E39="","",VLOOKUP($E39,#REF!,9,FALSE))</f>
        <v/>
      </c>
      <c r="D39" s="25" t="str">
        <f>IF($E39="","",VLOOKUP($E39,#REF!,11,FALSE))</f>
        <v/>
      </c>
      <c r="E39" s="26"/>
      <c r="F39" s="120" t="s">
        <v>83</v>
      </c>
      <c r="G39" s="116"/>
      <c r="H39" s="116"/>
      <c r="I39" s="116"/>
      <c r="J39" s="116"/>
      <c r="K39" s="116"/>
      <c r="L39" s="116"/>
      <c r="M39" s="116"/>
    </row>
    <row r="40" spans="1:13" ht="15.75" thickBot="1" x14ac:dyDescent="0.3">
      <c r="A40" s="49" t="s">
        <v>23</v>
      </c>
      <c r="B40" s="49"/>
      <c r="C40" s="134"/>
      <c r="D40" s="134"/>
      <c r="E40" s="134"/>
      <c r="F40" s="134"/>
      <c r="G40" s="134"/>
      <c r="H40" s="134"/>
      <c r="I40" s="134"/>
      <c r="J40" s="134"/>
      <c r="K40" s="134"/>
      <c r="L40" s="134"/>
      <c r="M40" s="134"/>
    </row>
    <row r="41" spans="1:13" x14ac:dyDescent="0.25">
      <c r="A41" s="52" t="s">
        <v>24</v>
      </c>
      <c r="B41" s="53"/>
      <c r="C41" s="53"/>
      <c r="D41" s="54"/>
      <c r="E41" s="55" t="s">
        <v>25</v>
      </c>
      <c r="F41" s="56" t="s">
        <v>26</v>
      </c>
      <c r="G41" s="57" t="s">
        <v>27</v>
      </c>
      <c r="H41" s="58"/>
      <c r="I41" s="59"/>
      <c r="J41" s="60"/>
      <c r="K41" s="58" t="s">
        <v>28</v>
      </c>
      <c r="L41" s="58"/>
      <c r="M41" s="61"/>
    </row>
    <row r="42" spans="1:13" ht="15.75" thickBot="1" x14ac:dyDescent="0.3">
      <c r="A42" s="62"/>
      <c r="B42" s="63"/>
      <c r="C42" s="63"/>
      <c r="D42" s="64"/>
      <c r="E42" s="135">
        <v>1</v>
      </c>
      <c r="F42" s="66" t="str">
        <f>F9</f>
        <v>David Gomez Santiago</v>
      </c>
      <c r="G42" s="67"/>
      <c r="H42" s="68"/>
      <c r="I42" s="69"/>
      <c r="J42" s="70"/>
      <c r="K42" s="68"/>
      <c r="L42" s="68"/>
      <c r="M42" s="71"/>
    </row>
    <row r="43" spans="1:13" x14ac:dyDescent="0.25">
      <c r="A43" s="72" t="s">
        <v>29</v>
      </c>
      <c r="B43" s="73"/>
      <c r="C43" s="73"/>
      <c r="D43" s="74"/>
      <c r="E43" s="136">
        <v>2</v>
      </c>
      <c r="F43" s="76" t="str">
        <f>F39</f>
        <v>Yerai Martinez Alonso</v>
      </c>
      <c r="G43" s="67"/>
      <c r="H43" s="68"/>
      <c r="I43" s="69"/>
      <c r="J43" s="70"/>
      <c r="K43" s="68"/>
      <c r="L43" s="68"/>
      <c r="M43" s="71"/>
    </row>
    <row r="44" spans="1:13" ht="15.75" thickBot="1" x14ac:dyDescent="0.3">
      <c r="A44" s="77"/>
      <c r="B44" s="78"/>
      <c r="C44" s="78"/>
      <c r="D44" s="79"/>
      <c r="E44" s="136">
        <v>3</v>
      </c>
      <c r="F44" s="76" t="str">
        <f>IF($E$17=3,$F$17,IF($E$31=3,$F$31,""))</f>
        <v/>
      </c>
      <c r="G44" s="67"/>
      <c r="H44" s="68"/>
      <c r="I44" s="69"/>
      <c r="J44" s="70"/>
      <c r="K44" s="68"/>
      <c r="L44" s="68"/>
      <c r="M44" s="71"/>
    </row>
    <row r="45" spans="1:13" x14ac:dyDescent="0.25">
      <c r="A45" s="52" t="s">
        <v>30</v>
      </c>
      <c r="B45" s="53"/>
      <c r="C45" s="53"/>
      <c r="D45" s="54"/>
      <c r="E45" s="136">
        <v>4</v>
      </c>
      <c r="F45" s="76" t="str">
        <f>IF($E$17=4,$F$17,IF($E$31=4,$F$31,""))</f>
        <v/>
      </c>
      <c r="G45" s="67"/>
      <c r="H45" s="68"/>
      <c r="I45" s="69"/>
      <c r="J45" s="70"/>
      <c r="K45" s="68"/>
      <c r="L45" s="68"/>
      <c r="M45" s="71"/>
    </row>
    <row r="46" spans="1:13" ht="15.75" thickBot="1" x14ac:dyDescent="0.3">
      <c r="A46" s="80"/>
      <c r="B46" s="81"/>
      <c r="C46" s="81"/>
      <c r="D46" s="82"/>
      <c r="E46" s="83"/>
      <c r="F46" s="84"/>
      <c r="G46" s="67"/>
      <c r="H46" s="68"/>
      <c r="I46" s="69"/>
      <c r="J46" s="70"/>
      <c r="K46" s="68"/>
      <c r="L46" s="68"/>
      <c r="M46" s="71"/>
    </row>
    <row r="47" spans="1:13" x14ac:dyDescent="0.25">
      <c r="A47" s="52" t="s">
        <v>31</v>
      </c>
      <c r="B47" s="53"/>
      <c r="C47" s="53"/>
      <c r="D47" s="54"/>
      <c r="E47" s="83"/>
      <c r="F47" s="84"/>
      <c r="G47" s="67"/>
      <c r="H47" s="68"/>
      <c r="I47" s="69"/>
      <c r="J47" s="70"/>
      <c r="K47" s="68"/>
      <c r="L47" s="68"/>
      <c r="M47" s="71"/>
    </row>
    <row r="48" spans="1:13" x14ac:dyDescent="0.25">
      <c r="A48" s="85">
        <f>K6</f>
        <v>0</v>
      </c>
      <c r="B48" s="86"/>
      <c r="C48" s="86"/>
      <c r="D48" s="87"/>
      <c r="E48" s="83"/>
      <c r="F48" s="84"/>
      <c r="G48" s="67"/>
      <c r="H48" s="68"/>
      <c r="I48" s="69"/>
      <c r="J48" s="70"/>
      <c r="K48" s="68"/>
      <c r="L48" s="68"/>
      <c r="M48" s="71"/>
    </row>
    <row r="49" spans="1:13" ht="15.75" thickBot="1" x14ac:dyDescent="0.3">
      <c r="A49" s="88" t="e">
        <f>(#REF!)</f>
        <v>#REF!</v>
      </c>
      <c r="B49" s="89"/>
      <c r="C49" s="89"/>
      <c r="D49" s="90"/>
      <c r="E49" s="91"/>
      <c r="F49" s="92"/>
      <c r="G49" s="93"/>
      <c r="H49" s="94"/>
      <c r="I49" s="95"/>
      <c r="J49" s="96"/>
      <c r="K49" s="94"/>
      <c r="L49" s="94"/>
      <c r="M49" s="97"/>
    </row>
    <row r="50" spans="1:13" x14ac:dyDescent="0.25">
      <c r="A50" s="98"/>
      <c r="B50" s="99" t="s">
        <v>32</v>
      </c>
      <c r="C50" s="98"/>
      <c r="D50" s="98"/>
      <c r="E50" s="98"/>
      <c r="F50" s="100"/>
      <c r="G50" s="100"/>
      <c r="H50" s="100"/>
      <c r="I50" s="101"/>
      <c r="J50" s="101"/>
      <c r="K50" s="102" t="s">
        <v>33</v>
      </c>
      <c r="L50" s="102"/>
      <c r="M50" s="102"/>
    </row>
    <row r="51" spans="1:13" x14ac:dyDescent="0.25">
      <c r="A51" s="98"/>
      <c r="B51" s="98"/>
      <c r="C51" s="98"/>
      <c r="D51" s="98"/>
      <c r="E51" s="98"/>
      <c r="F51" s="103" t="s">
        <v>34</v>
      </c>
      <c r="G51" s="104" t="s">
        <v>35</v>
      </c>
      <c r="H51" s="104"/>
      <c r="I51" s="104"/>
      <c r="J51" s="103"/>
      <c r="K51" s="100"/>
      <c r="L51" s="100"/>
      <c r="M51" s="101"/>
    </row>
    <row r="52" spans="1:13" x14ac:dyDescent="0.25">
      <c r="A52" s="137"/>
      <c r="B52" s="137"/>
      <c r="C52" s="137"/>
      <c r="D52" s="137"/>
      <c r="E52" s="137"/>
      <c r="F52" s="137"/>
      <c r="G52" s="137"/>
      <c r="H52" s="137"/>
      <c r="I52" s="137"/>
      <c r="J52" s="137"/>
      <c r="K52" s="137"/>
      <c r="L52" s="137"/>
      <c r="M52" s="137"/>
    </row>
    <row r="53" spans="1:13" x14ac:dyDescent="0.25">
      <c r="A53" s="137"/>
      <c r="B53" s="137"/>
      <c r="C53" s="137"/>
      <c r="D53" s="137"/>
      <c r="E53" s="137"/>
      <c r="F53" s="137"/>
      <c r="G53" s="137"/>
      <c r="H53" s="137"/>
      <c r="I53" s="137"/>
      <c r="J53" s="137"/>
      <c r="K53" s="137"/>
      <c r="L53" s="137"/>
      <c r="M53" s="137"/>
    </row>
    <row r="54" spans="1:13" x14ac:dyDescent="0.25">
      <c r="A54" s="137"/>
      <c r="B54" s="137"/>
      <c r="C54" s="137"/>
      <c r="D54" s="137"/>
      <c r="E54" s="137"/>
      <c r="F54" s="137"/>
      <c r="G54" s="137"/>
      <c r="H54" s="137"/>
      <c r="I54" s="137"/>
      <c r="J54" s="137"/>
      <c r="K54" s="137"/>
      <c r="L54" s="137"/>
      <c r="M54" s="137"/>
    </row>
    <row r="55" spans="1:13" x14ac:dyDescent="0.25">
      <c r="A55" s="137"/>
      <c r="B55" s="137"/>
      <c r="C55" s="137"/>
      <c r="D55" s="137"/>
      <c r="E55" s="137"/>
      <c r="F55" s="137"/>
      <c r="G55" s="137"/>
      <c r="H55" s="137"/>
      <c r="I55" s="137"/>
      <c r="J55" s="137"/>
      <c r="K55" s="137"/>
      <c r="L55" s="137"/>
      <c r="M55" s="137"/>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1:M1"/>
    <mergeCell ref="A2:M2"/>
    <mergeCell ref="A3:E3"/>
    <mergeCell ref="A4:E4"/>
    <mergeCell ref="A5:E5"/>
    <mergeCell ref="A6:E6"/>
  </mergeCells>
  <conditionalFormatting sqref="B9:D39 F9:F39">
    <cfRule type="expression" dxfId="25" priority="1" stopIfTrue="1">
      <formula>AND($E9&lt;=$M$9,$O9&gt;0,$E9&gt;0,$D9&lt;&gt;"LL",$D9&lt;&gt;"Alt")</formula>
    </cfRule>
  </conditionalFormatting>
  <conditionalFormatting sqref="E9 E13 E15 E19 E21 E23 E25 E27 E29 E31 E33 E35 E37 E39 E11 E17">
    <cfRule type="expression" dxfId="24" priority="2" stopIfTrue="1">
      <formula>AND($E9&lt;=$M$9,$E9&gt;0,$O9&gt;0,$D9&lt;&gt;"LL",$D9&lt;&gt;"Alt")</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30705-9A27-4373-B31F-FF525E14B4BC}">
  <dimension ref="A1:M54"/>
  <sheetViews>
    <sheetView tabSelected="1" workbookViewId="0">
      <selection activeCell="F39" sqref="F39"/>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x14ac:dyDescent="0.25">
      <c r="A1" s="1"/>
      <c r="B1" s="1"/>
      <c r="C1" s="1"/>
      <c r="D1" s="1"/>
      <c r="E1" s="1"/>
      <c r="F1" s="1"/>
      <c r="G1" s="1"/>
      <c r="H1" s="1"/>
      <c r="I1" s="1"/>
      <c r="J1" s="1"/>
      <c r="K1" s="1"/>
      <c r="L1" s="1"/>
      <c r="M1" s="1"/>
    </row>
    <row r="2" spans="1:13" x14ac:dyDescent="0.25">
      <c r="A2" s="2" t="s">
        <v>0</v>
      </c>
      <c r="B2" s="2"/>
      <c r="C2" s="2"/>
      <c r="D2" s="2"/>
      <c r="E2" s="2"/>
      <c r="F2" s="2"/>
      <c r="G2" s="2"/>
      <c r="H2" s="2"/>
      <c r="I2" s="2"/>
      <c r="J2" s="2"/>
      <c r="K2" s="2"/>
      <c r="L2" s="2"/>
      <c r="M2" s="2"/>
    </row>
    <row r="3" spans="1:13" x14ac:dyDescent="0.25">
      <c r="A3" s="3" t="s">
        <v>1</v>
      </c>
      <c r="B3" s="3"/>
      <c r="C3" s="3"/>
      <c r="D3" s="3"/>
      <c r="E3" s="3"/>
      <c r="F3" s="4" t="s">
        <v>2</v>
      </c>
      <c r="G3" s="4" t="s">
        <v>38</v>
      </c>
      <c r="H3" s="4"/>
      <c r="I3" s="5"/>
      <c r="J3" s="5"/>
      <c r="K3" s="4" t="s">
        <v>4</v>
      </c>
      <c r="L3" s="106"/>
      <c r="M3" s="107"/>
    </row>
    <row r="4" spans="1:13" x14ac:dyDescent="0.25">
      <c r="A4" s="7"/>
      <c r="B4" s="7"/>
      <c r="C4" s="7"/>
      <c r="D4" s="7"/>
      <c r="E4" s="7"/>
      <c r="F4" s="8"/>
      <c r="G4" s="9"/>
      <c r="H4" s="9"/>
      <c r="I4" s="10"/>
      <c r="J4" s="10"/>
      <c r="K4" s="8"/>
      <c r="L4" s="8"/>
      <c r="M4" s="11"/>
    </row>
    <row r="5" spans="1:13" x14ac:dyDescent="0.25">
      <c r="A5" s="3" t="s">
        <v>5</v>
      </c>
      <c r="B5" s="3"/>
      <c r="C5" s="3"/>
      <c r="D5" s="3"/>
      <c r="E5" s="3"/>
      <c r="F5" s="4" t="s">
        <v>39</v>
      </c>
      <c r="G5" s="5" t="s">
        <v>110</v>
      </c>
      <c r="H5" s="5"/>
      <c r="I5" s="5"/>
      <c r="J5" s="5"/>
      <c r="K5" s="12" t="s">
        <v>8</v>
      </c>
      <c r="L5" s="108"/>
      <c r="M5" s="107"/>
    </row>
    <row r="6" spans="1:13" ht="15.75" thickBot="1" x14ac:dyDescent="0.3">
      <c r="A6" s="13"/>
      <c r="B6" s="13"/>
      <c r="C6" s="13"/>
      <c r="D6" s="13"/>
      <c r="E6" s="13"/>
      <c r="F6" s="14"/>
      <c r="G6" s="14"/>
      <c r="H6" s="14"/>
      <c r="I6" s="15"/>
      <c r="J6" s="15"/>
      <c r="K6" s="16"/>
      <c r="L6" s="109"/>
      <c r="M6" s="11"/>
    </row>
    <row r="7" spans="1:13" x14ac:dyDescent="0.25">
      <c r="A7" s="17"/>
      <c r="B7" s="18" t="s">
        <v>9</v>
      </c>
      <c r="C7" s="18" t="s">
        <v>10</v>
      </c>
      <c r="D7" s="18" t="s">
        <v>11</v>
      </c>
      <c r="E7" s="18" t="s">
        <v>12</v>
      </c>
      <c r="F7" s="18" t="str">
        <f>IF(G6="Femenino","Jugadora","Jugador")</f>
        <v>Jugador</v>
      </c>
      <c r="G7" s="18" t="s">
        <v>40</v>
      </c>
      <c r="H7" s="18"/>
      <c r="I7" s="18" t="s">
        <v>13</v>
      </c>
      <c r="J7" s="18"/>
      <c r="K7" s="18" t="s">
        <v>14</v>
      </c>
      <c r="L7" s="110"/>
      <c r="M7" s="110"/>
    </row>
    <row r="8" spans="1:13" x14ac:dyDescent="0.25">
      <c r="A8" s="19"/>
      <c r="B8" s="20"/>
      <c r="C8" s="21"/>
      <c r="D8" s="21"/>
      <c r="E8" s="21"/>
      <c r="F8" s="22"/>
      <c r="G8" s="21"/>
      <c r="H8" s="21"/>
      <c r="I8" s="21"/>
      <c r="J8" s="21"/>
      <c r="K8" s="21"/>
      <c r="L8" s="21"/>
      <c r="M8" s="21"/>
    </row>
    <row r="9" spans="1:13" x14ac:dyDescent="0.25">
      <c r="A9" s="111">
        <v>1</v>
      </c>
      <c r="B9" s="24" t="str">
        <f>IF($E9="","",VLOOKUP($E9,#REF!,4,FALSE))</f>
        <v/>
      </c>
      <c r="C9" s="25" t="str">
        <f>IF($E9="","",VLOOKUP($E9,#REF!,9,FALSE))</f>
        <v/>
      </c>
      <c r="D9" s="25" t="str">
        <f>IF($E9="","",VLOOKUP($E9,#REF!,11,FALSE))</f>
        <v/>
      </c>
      <c r="E9" s="26"/>
      <c r="F9" s="27" t="s">
        <v>111</v>
      </c>
      <c r="G9" s="112"/>
      <c r="H9" s="112"/>
      <c r="I9" s="112"/>
      <c r="J9" s="112"/>
      <c r="K9" s="112"/>
      <c r="L9" s="112"/>
      <c r="M9" s="29" t="e">
        <f>#REF!</f>
        <v>#REF!</v>
      </c>
    </row>
    <row r="10" spans="1:13" x14ac:dyDescent="0.25">
      <c r="A10" s="113"/>
      <c r="B10" s="114"/>
      <c r="C10" s="115"/>
      <c r="D10" s="115"/>
      <c r="E10" s="116"/>
      <c r="F10" s="117"/>
      <c r="G10" s="28"/>
      <c r="H10" s="118" t="str">
        <f>IF(G10=P9,B9,B11)</f>
        <v/>
      </c>
      <c r="I10" s="119"/>
      <c r="J10" s="119"/>
      <c r="K10" s="119"/>
      <c r="L10" s="119"/>
      <c r="M10" s="119"/>
    </row>
    <row r="11" spans="1:13" x14ac:dyDescent="0.25">
      <c r="A11" s="113">
        <v>2</v>
      </c>
      <c r="B11" s="24" t="str">
        <f>IF($E11="","",VLOOKUP($E11,#REF!,4,FALSE))</f>
        <v/>
      </c>
      <c r="C11" s="25" t="str">
        <f>IF($E11="","",VLOOKUP($E11,#REF!,9,FALSE))</f>
        <v/>
      </c>
      <c r="D11" s="25" t="str">
        <f>IF($E11="","",VLOOKUP($E11,#REF!,11,FALSE))</f>
        <v/>
      </c>
      <c r="E11" s="26"/>
      <c r="F11" s="120" t="s">
        <v>16</v>
      </c>
      <c r="G11" s="121"/>
      <c r="H11" s="122"/>
      <c r="I11" s="119"/>
      <c r="J11" s="119"/>
      <c r="K11" s="119"/>
      <c r="L11" s="119"/>
      <c r="M11" s="119"/>
    </row>
    <row r="12" spans="1:13" x14ac:dyDescent="0.25">
      <c r="A12" s="113"/>
      <c r="B12" s="114"/>
      <c r="C12" s="115"/>
      <c r="D12" s="115"/>
      <c r="E12" s="123"/>
      <c r="F12" s="124"/>
      <c r="G12" s="125"/>
      <c r="H12" s="122"/>
      <c r="I12" s="28"/>
      <c r="J12" s="126" t="str">
        <f>IF(I12=G10,H10,H14)</f>
        <v/>
      </c>
      <c r="K12" s="119"/>
      <c r="L12" s="119"/>
      <c r="M12" s="119"/>
    </row>
    <row r="13" spans="1:13" x14ac:dyDescent="0.25">
      <c r="A13" s="113">
        <v>3</v>
      </c>
      <c r="B13" s="24" t="str">
        <f>IF($E13="","",VLOOKUP($E13,#REF!,4,FALSE))</f>
        <v/>
      </c>
      <c r="C13" s="25" t="str">
        <f>IF($E13="","",VLOOKUP($E13,#REF!,9,FALSE))</f>
        <v/>
      </c>
      <c r="D13" s="25" t="str">
        <f>IF($E13="","",VLOOKUP($E13,#REF!,11,FALSE))</f>
        <v/>
      </c>
      <c r="E13" s="26"/>
      <c r="F13" s="27" t="s">
        <v>112</v>
      </c>
      <c r="G13" s="127">
        <f>G10</f>
        <v>0</v>
      </c>
      <c r="H13" s="128"/>
      <c r="I13" s="121"/>
      <c r="J13" s="126"/>
      <c r="K13" s="119"/>
      <c r="L13" s="119"/>
      <c r="M13" s="119"/>
    </row>
    <row r="14" spans="1:13" x14ac:dyDescent="0.25">
      <c r="A14" s="113"/>
      <c r="B14" s="114"/>
      <c r="C14" s="115"/>
      <c r="D14" s="115"/>
      <c r="E14" s="123"/>
      <c r="F14" s="117"/>
      <c r="G14" s="46"/>
      <c r="H14" s="129" t="str">
        <f>IF(G14=P13,B13,B15)</f>
        <v/>
      </c>
      <c r="I14" s="125"/>
      <c r="J14" s="126"/>
      <c r="K14" s="119"/>
      <c r="L14" s="119"/>
      <c r="M14" s="119"/>
    </row>
    <row r="15" spans="1:13" x14ac:dyDescent="0.25">
      <c r="A15" s="113">
        <v>4</v>
      </c>
      <c r="B15" s="24" t="str">
        <f>IF($E15="","",VLOOKUP($E15,#REF!,4,FALSE))</f>
        <v/>
      </c>
      <c r="C15" s="25" t="str">
        <f>IF($E15="","",VLOOKUP($E15,#REF!,9,FALSE))</f>
        <v/>
      </c>
      <c r="D15" s="25" t="str">
        <f>IF($E15="","",VLOOKUP($E15,#REF!,11,FALSE))</f>
        <v/>
      </c>
      <c r="E15" s="26"/>
      <c r="F15" s="120" t="s">
        <v>113</v>
      </c>
      <c r="G15" s="119"/>
      <c r="H15" s="122"/>
      <c r="I15" s="125"/>
      <c r="J15" s="126"/>
      <c r="K15" s="119"/>
      <c r="L15" s="119"/>
      <c r="M15" s="119"/>
    </row>
    <row r="16" spans="1:13" x14ac:dyDescent="0.25">
      <c r="A16" s="113"/>
      <c r="B16" s="114"/>
      <c r="C16" s="115"/>
      <c r="D16" s="115"/>
      <c r="E16" s="116"/>
      <c r="F16" s="124"/>
      <c r="G16" s="119"/>
      <c r="H16" s="122"/>
      <c r="I16" s="125"/>
      <c r="J16" s="126"/>
      <c r="K16" s="28"/>
      <c r="L16" s="126" t="str">
        <f>IF(K16=I12,J12,J20)</f>
        <v/>
      </c>
      <c r="M16" s="119"/>
    </row>
    <row r="17" spans="1:13" x14ac:dyDescent="0.25">
      <c r="A17" s="111">
        <v>5</v>
      </c>
      <c r="B17" s="24" t="str">
        <f>IF($E17="","",VLOOKUP($E17,#REF!,4,FALSE))</f>
        <v/>
      </c>
      <c r="C17" s="25" t="str">
        <f>IF($E17="","",VLOOKUP($E17,#REF!,9,FALSE))</f>
        <v/>
      </c>
      <c r="D17" s="25" t="str">
        <f>IF($E17="","",VLOOKUP($E17,#REF!,11,FALSE))</f>
        <v/>
      </c>
      <c r="E17" s="26"/>
      <c r="F17" s="27" t="s">
        <v>114</v>
      </c>
      <c r="G17" s="119"/>
      <c r="H17" s="122"/>
      <c r="I17" s="125"/>
      <c r="J17" s="126"/>
      <c r="K17" s="121"/>
      <c r="L17" s="119"/>
      <c r="M17" s="119"/>
    </row>
    <row r="18" spans="1:13" x14ac:dyDescent="0.25">
      <c r="A18" s="113"/>
      <c r="B18" s="114"/>
      <c r="C18" s="115"/>
      <c r="D18" s="115"/>
      <c r="E18" s="116"/>
      <c r="F18" s="117"/>
      <c r="G18" s="28"/>
      <c r="H18" s="118" t="str">
        <f>IF(G18=P17,B17,B19)</f>
        <v/>
      </c>
      <c r="I18" s="125"/>
      <c r="J18" s="126"/>
      <c r="K18" s="125"/>
      <c r="L18" s="119"/>
      <c r="M18" s="119"/>
    </row>
    <row r="19" spans="1:13" x14ac:dyDescent="0.25">
      <c r="A19" s="113">
        <v>6</v>
      </c>
      <c r="B19" s="24" t="str">
        <f>IF($E19="","",VLOOKUP($E19,#REF!,4,FALSE))</f>
        <v/>
      </c>
      <c r="C19" s="25" t="str">
        <f>IF($E19="","",VLOOKUP($E19,#REF!,9,FALSE))</f>
        <v/>
      </c>
      <c r="D19" s="25" t="str">
        <f>IF($E19="","",VLOOKUP($E19,#REF!,11,FALSE))</f>
        <v/>
      </c>
      <c r="E19" s="26"/>
      <c r="F19" s="120" t="s">
        <v>115</v>
      </c>
      <c r="G19" s="121"/>
      <c r="H19" s="130"/>
      <c r="I19" s="127">
        <f>I12</f>
        <v>0</v>
      </c>
      <c r="J19" s="126"/>
      <c r="K19" s="125"/>
      <c r="L19" s="119"/>
      <c r="M19" s="119"/>
    </row>
    <row r="20" spans="1:13" x14ac:dyDescent="0.25">
      <c r="A20" s="113"/>
      <c r="B20" s="114"/>
      <c r="C20" s="115"/>
      <c r="D20" s="115"/>
      <c r="E20" s="123"/>
      <c r="F20" s="124"/>
      <c r="G20" s="125"/>
      <c r="H20" s="130"/>
      <c r="I20" s="28"/>
      <c r="J20" s="126" t="str">
        <f>IF(I20=G18,H18,H22)</f>
        <v/>
      </c>
      <c r="K20" s="125"/>
      <c r="L20" s="119"/>
      <c r="M20" s="119"/>
    </row>
    <row r="21" spans="1:13" x14ac:dyDescent="0.25">
      <c r="A21" s="113">
        <v>7</v>
      </c>
      <c r="B21" s="24" t="str">
        <f>IF($E21="","",VLOOKUP($E21,#REF!,4,FALSE))</f>
        <v/>
      </c>
      <c r="C21" s="25" t="str">
        <f>IF($E21="","",VLOOKUP($E21,#REF!,9,FALSE))</f>
        <v/>
      </c>
      <c r="D21" s="25" t="str">
        <f>IF($E21="","",VLOOKUP($E21,#REF!,11,FALSE))</f>
        <v/>
      </c>
      <c r="E21" s="26"/>
      <c r="F21" s="27" t="s">
        <v>116</v>
      </c>
      <c r="G21" s="127">
        <f>G18</f>
        <v>0</v>
      </c>
      <c r="H21" s="131"/>
      <c r="I21" s="119"/>
      <c r="J21" s="119"/>
      <c r="K21" s="125"/>
      <c r="L21" s="119"/>
      <c r="M21" s="119"/>
    </row>
    <row r="22" spans="1:13" x14ac:dyDescent="0.25">
      <c r="A22" s="113"/>
      <c r="B22" s="114"/>
      <c r="C22" s="115"/>
      <c r="D22" s="115"/>
      <c r="E22" s="123"/>
      <c r="F22" s="117"/>
      <c r="G22" s="46"/>
      <c r="H22" s="118" t="str">
        <f>IF(G22=P21,B21,B23)</f>
        <v/>
      </c>
      <c r="I22" s="119"/>
      <c r="J22" s="119"/>
      <c r="K22" s="125"/>
      <c r="L22" s="119"/>
      <c r="M22" s="119"/>
    </row>
    <row r="23" spans="1:13" x14ac:dyDescent="0.25">
      <c r="A23" s="113">
        <v>8</v>
      </c>
      <c r="B23" s="24" t="str">
        <f>IF($E23="","",VLOOKUP($E23,#REF!,4,FALSE))</f>
        <v/>
      </c>
      <c r="C23" s="25" t="str">
        <f>IF($E23="","",VLOOKUP($E23,#REF!,9,FALSE))</f>
        <v/>
      </c>
      <c r="D23" s="25" t="str">
        <f>IF($E23="","",VLOOKUP($E23,#REF!,11,FALSE))</f>
        <v/>
      </c>
      <c r="E23" s="26"/>
      <c r="F23" s="120" t="s">
        <v>16</v>
      </c>
      <c r="G23" s="119"/>
      <c r="H23" s="122"/>
      <c r="I23" s="119"/>
      <c r="J23" s="119"/>
      <c r="K23" s="125"/>
      <c r="L23" s="119"/>
      <c r="M23" s="119"/>
    </row>
    <row r="24" spans="1:13" x14ac:dyDescent="0.25">
      <c r="A24" s="113"/>
      <c r="B24" s="114"/>
      <c r="C24" s="115"/>
      <c r="D24" s="115"/>
      <c r="E24" s="123"/>
      <c r="F24" s="124"/>
      <c r="G24" s="119"/>
      <c r="H24" s="122"/>
      <c r="I24" s="119"/>
      <c r="J24" s="119"/>
      <c r="K24" s="132" t="str">
        <f>IF(G6="Femenino","Campeona :","Campeón :")</f>
        <v>Campeón :</v>
      </c>
      <c r="L24" s="133"/>
      <c r="M24" s="28"/>
    </row>
    <row r="25" spans="1:13" x14ac:dyDescent="0.25">
      <c r="A25" s="113">
        <v>9</v>
      </c>
      <c r="B25" s="24" t="str">
        <f>IF($E25="","",VLOOKUP($E25,#REF!,4,FALSE))</f>
        <v/>
      </c>
      <c r="C25" s="25" t="str">
        <f>IF($E25="","",VLOOKUP($E25,#REF!,9,FALSE))</f>
        <v/>
      </c>
      <c r="D25" s="25" t="str">
        <f>IF($E25="","",VLOOKUP($E25,#REF!,11,FALSE))</f>
        <v/>
      </c>
      <c r="E25" s="26"/>
      <c r="F25" s="27" t="s">
        <v>16</v>
      </c>
      <c r="G25" s="119"/>
      <c r="H25" s="122"/>
      <c r="I25" s="119"/>
      <c r="J25" s="119"/>
      <c r="K25" s="125"/>
      <c r="L25" s="119"/>
      <c r="M25" s="119"/>
    </row>
    <row r="26" spans="1:13" x14ac:dyDescent="0.25">
      <c r="A26" s="113"/>
      <c r="B26" s="114"/>
      <c r="C26" s="115"/>
      <c r="D26" s="115"/>
      <c r="E26" s="123"/>
      <c r="F26" s="117"/>
      <c r="G26" s="28"/>
      <c r="H26" s="118" t="str">
        <f>IF(G26=P25,B25,B27)</f>
        <v/>
      </c>
      <c r="I26" s="119"/>
      <c r="J26" s="119"/>
      <c r="K26" s="125"/>
      <c r="L26" s="119"/>
      <c r="M26" s="119"/>
    </row>
    <row r="27" spans="1:13" x14ac:dyDescent="0.25">
      <c r="A27" s="113">
        <v>10</v>
      </c>
      <c r="B27" s="24" t="str">
        <f>IF($E27="","",VLOOKUP($E27,#REF!,4,FALSE))</f>
        <v/>
      </c>
      <c r="C27" s="25" t="str">
        <f>IF($E27="","",VLOOKUP($E27,#REF!,9,FALSE))</f>
        <v/>
      </c>
      <c r="D27" s="25" t="str">
        <f>IF($E27="","",VLOOKUP($E27,#REF!,11,FALSE))</f>
        <v/>
      </c>
      <c r="E27" s="26"/>
      <c r="F27" s="120" t="s">
        <v>117</v>
      </c>
      <c r="G27" s="121"/>
      <c r="H27" s="122"/>
      <c r="I27" s="119"/>
      <c r="J27" s="119"/>
      <c r="K27" s="125"/>
      <c r="L27" s="119"/>
      <c r="M27" s="119"/>
    </row>
    <row r="28" spans="1:13" x14ac:dyDescent="0.25">
      <c r="A28" s="113"/>
      <c r="B28" s="114"/>
      <c r="C28" s="115"/>
      <c r="D28" s="115"/>
      <c r="E28" s="123"/>
      <c r="F28" s="124"/>
      <c r="G28" s="125"/>
      <c r="H28" s="122"/>
      <c r="I28" s="28"/>
      <c r="J28" s="126" t="str">
        <f>IF(I28=G26,H26,H30)</f>
        <v/>
      </c>
      <c r="K28" s="125"/>
      <c r="L28" s="119"/>
      <c r="M28" s="119"/>
    </row>
    <row r="29" spans="1:13" x14ac:dyDescent="0.25">
      <c r="A29" s="113">
        <v>11</v>
      </c>
      <c r="B29" s="24" t="str">
        <f>IF($E29="","",VLOOKUP($E29,#REF!,4,FALSE))</f>
        <v/>
      </c>
      <c r="C29" s="25" t="str">
        <f>IF($E29="","",VLOOKUP($E29,#REF!,9,FALSE))</f>
        <v/>
      </c>
      <c r="D29" s="25" t="str">
        <f>IF($E29="","",VLOOKUP($E29,#REF!,11,FALSE))</f>
        <v/>
      </c>
      <c r="E29" s="26"/>
      <c r="F29" s="27" t="s">
        <v>118</v>
      </c>
      <c r="G29" s="127">
        <f>G26</f>
        <v>0</v>
      </c>
      <c r="H29" s="128"/>
      <c r="I29" s="121"/>
      <c r="J29" s="126"/>
      <c r="K29" s="125"/>
      <c r="L29" s="119"/>
      <c r="M29" s="119"/>
    </row>
    <row r="30" spans="1:13" x14ac:dyDescent="0.25">
      <c r="A30" s="113"/>
      <c r="B30" s="114"/>
      <c r="C30" s="115"/>
      <c r="D30" s="115"/>
      <c r="E30" s="116"/>
      <c r="F30" s="117"/>
      <c r="G30" s="46"/>
      <c r="H30" s="129" t="str">
        <f>IF(G30=P29,B29,B31)</f>
        <v/>
      </c>
      <c r="I30" s="125"/>
      <c r="J30" s="126"/>
      <c r="K30" s="125"/>
      <c r="L30" s="119"/>
      <c r="M30" s="119"/>
    </row>
    <row r="31" spans="1:13" x14ac:dyDescent="0.25">
      <c r="A31" s="111">
        <v>12</v>
      </c>
      <c r="B31" s="24" t="str">
        <f>IF($E31="","",VLOOKUP($E31,#REF!,4,FALSE))</f>
        <v/>
      </c>
      <c r="C31" s="25" t="str">
        <f>IF($E31="","",VLOOKUP($E31,#REF!,9,FALSE))</f>
        <v/>
      </c>
      <c r="D31" s="25" t="str">
        <f>IF($E31="","",VLOOKUP($E31,#REF!,11,FALSE))</f>
        <v/>
      </c>
      <c r="E31" s="26"/>
      <c r="F31" s="120" t="s">
        <v>119</v>
      </c>
      <c r="G31" s="119"/>
      <c r="H31" s="122"/>
      <c r="I31" s="125"/>
      <c r="J31" s="126"/>
      <c r="K31" s="127">
        <f>K16</f>
        <v>0</v>
      </c>
      <c r="L31" s="131"/>
      <c r="M31" s="119"/>
    </row>
    <row r="32" spans="1:13" x14ac:dyDescent="0.25">
      <c r="A32" s="113"/>
      <c r="B32" s="114"/>
      <c r="C32" s="115"/>
      <c r="D32" s="115"/>
      <c r="E32" s="116"/>
      <c r="F32" s="124"/>
      <c r="G32" s="119"/>
      <c r="H32" s="122"/>
      <c r="I32" s="125"/>
      <c r="J32" s="126"/>
      <c r="K32" s="46"/>
      <c r="L32" s="126" t="str">
        <f>IF(K32=I28,J28,J36)</f>
        <v/>
      </c>
      <c r="M32" s="119"/>
    </row>
    <row r="33" spans="1:13" x14ac:dyDescent="0.25">
      <c r="A33" s="113">
        <v>13</v>
      </c>
      <c r="B33" s="24" t="str">
        <f>IF($E33="","",VLOOKUP($E33,#REF!,4,FALSE))</f>
        <v/>
      </c>
      <c r="C33" s="25" t="str">
        <f>IF($E33="","",VLOOKUP($E33,#REF!,9,FALSE))</f>
        <v/>
      </c>
      <c r="D33" s="25" t="str">
        <f>IF($E33="","",VLOOKUP($E33,#REF!,11,FALSE))</f>
        <v/>
      </c>
      <c r="E33" s="26"/>
      <c r="F33" s="27" t="s">
        <v>120</v>
      </c>
      <c r="G33" s="119"/>
      <c r="H33" s="122"/>
      <c r="I33" s="125"/>
      <c r="J33" s="126"/>
      <c r="K33" s="119"/>
      <c r="L33" s="119"/>
      <c r="M33" s="119"/>
    </row>
    <row r="34" spans="1:13" x14ac:dyDescent="0.25">
      <c r="A34" s="113"/>
      <c r="B34" s="114"/>
      <c r="C34" s="115"/>
      <c r="D34" s="115"/>
      <c r="E34" s="123"/>
      <c r="F34" s="117"/>
      <c r="G34" s="28"/>
      <c r="H34" s="118" t="str">
        <f>IF(G34=P33,B33,B35)</f>
        <v/>
      </c>
      <c r="I34" s="125"/>
      <c r="J34" s="126"/>
      <c r="K34" s="119"/>
      <c r="L34" s="119"/>
      <c r="M34" s="119"/>
    </row>
    <row r="35" spans="1:13" x14ac:dyDescent="0.25">
      <c r="A35" s="113">
        <v>14</v>
      </c>
      <c r="B35" s="24" t="str">
        <f>IF($E35="","",VLOOKUP($E35,#REF!,4,FALSE))</f>
        <v/>
      </c>
      <c r="C35" s="25" t="str">
        <f>IF($E35="","",VLOOKUP($E35,#REF!,9,FALSE))</f>
        <v/>
      </c>
      <c r="D35" s="25" t="str">
        <f>IF($E35="","",VLOOKUP($E35,#REF!,11,FALSE))</f>
        <v/>
      </c>
      <c r="E35" s="26"/>
      <c r="F35" s="120" t="s">
        <v>121</v>
      </c>
      <c r="G35" s="121"/>
      <c r="H35" s="130"/>
      <c r="I35" s="127">
        <f>I28</f>
        <v>0</v>
      </c>
      <c r="J35" s="126"/>
      <c r="K35" s="119"/>
      <c r="L35" s="119"/>
      <c r="M35" s="119"/>
    </row>
    <row r="36" spans="1:13" x14ac:dyDescent="0.25">
      <c r="A36" s="113"/>
      <c r="B36" s="114"/>
      <c r="C36" s="115"/>
      <c r="D36" s="115"/>
      <c r="E36" s="123"/>
      <c r="F36" s="124"/>
      <c r="G36" s="125"/>
      <c r="H36" s="130"/>
      <c r="I36" s="46"/>
      <c r="J36" s="126" t="str">
        <f>IF(I36=G34,H34,H38)</f>
        <v/>
      </c>
      <c r="K36" s="119"/>
      <c r="L36" s="119"/>
      <c r="M36" s="119"/>
    </row>
    <row r="37" spans="1:13" x14ac:dyDescent="0.25">
      <c r="A37" s="113">
        <v>15</v>
      </c>
      <c r="B37" s="24" t="str">
        <f>IF($E37="","",VLOOKUP($E37,#REF!,4,FALSE))</f>
        <v/>
      </c>
      <c r="C37" s="25" t="str">
        <f>IF($E37="","",VLOOKUP($E37,#REF!,9,FALSE))</f>
        <v/>
      </c>
      <c r="D37" s="25" t="str">
        <f>IF($E37="","",VLOOKUP($E37,#REF!,11,FALSE))</f>
        <v/>
      </c>
      <c r="E37" s="26"/>
      <c r="F37" s="27" t="s">
        <v>16</v>
      </c>
      <c r="G37" s="127">
        <f>G34</f>
        <v>0</v>
      </c>
      <c r="H37" s="131"/>
      <c r="I37" s="119"/>
      <c r="J37" s="119"/>
      <c r="K37" s="119"/>
      <c r="L37" s="119"/>
      <c r="M37" s="119"/>
    </row>
    <row r="38" spans="1:13" x14ac:dyDescent="0.25">
      <c r="A38" s="113"/>
      <c r="B38" s="114"/>
      <c r="C38" s="115"/>
      <c r="D38" s="115"/>
      <c r="E38" s="116"/>
      <c r="F38" s="117"/>
      <c r="G38" s="46"/>
      <c r="H38" s="118" t="str">
        <f>IF(G38=P37,B37,B39)</f>
        <v/>
      </c>
      <c r="I38" s="119"/>
      <c r="J38" s="119"/>
      <c r="K38" s="119"/>
      <c r="L38" s="119"/>
      <c r="M38" s="119"/>
    </row>
    <row r="39" spans="1:13" x14ac:dyDescent="0.25">
      <c r="A39" s="111">
        <v>16</v>
      </c>
      <c r="B39" s="24" t="str">
        <f>IF($E39="","",VLOOKUP($E39,#REF!,4,FALSE))</f>
        <v/>
      </c>
      <c r="C39" s="25" t="str">
        <f>IF($E39="","",VLOOKUP($E39,#REF!,9,FALSE))</f>
        <v/>
      </c>
      <c r="D39" s="25" t="str">
        <f>IF($E39="","",VLOOKUP($E39,#REF!,11,FALSE))</f>
        <v/>
      </c>
      <c r="E39" s="26"/>
      <c r="F39" s="120" t="s">
        <v>122</v>
      </c>
      <c r="G39" s="116"/>
      <c r="H39" s="116"/>
      <c r="I39" s="116"/>
      <c r="J39" s="116"/>
      <c r="K39" s="116"/>
      <c r="L39" s="116"/>
      <c r="M39" s="116"/>
    </row>
    <row r="40" spans="1:13" ht="15.75" thickBot="1" x14ac:dyDescent="0.3">
      <c r="A40" s="49" t="s">
        <v>23</v>
      </c>
      <c r="B40" s="49"/>
      <c r="C40" s="134"/>
      <c r="D40" s="134"/>
      <c r="E40" s="134"/>
      <c r="F40" s="134"/>
      <c r="G40" s="134"/>
      <c r="H40" s="134"/>
      <c r="I40" s="134"/>
      <c r="J40" s="134"/>
      <c r="K40" s="134"/>
      <c r="L40" s="134"/>
      <c r="M40" s="134"/>
    </row>
    <row r="41" spans="1:13" x14ac:dyDescent="0.25">
      <c r="A41" s="52" t="s">
        <v>24</v>
      </c>
      <c r="B41" s="53"/>
      <c r="C41" s="53"/>
      <c r="D41" s="54"/>
      <c r="E41" s="55" t="s">
        <v>25</v>
      </c>
      <c r="F41" s="56" t="s">
        <v>26</v>
      </c>
      <c r="G41" s="57" t="s">
        <v>27</v>
      </c>
      <c r="H41" s="58"/>
      <c r="I41" s="59"/>
      <c r="J41" s="60"/>
      <c r="K41" s="58" t="s">
        <v>28</v>
      </c>
      <c r="L41" s="58"/>
      <c r="M41" s="61"/>
    </row>
    <row r="42" spans="1:13" ht="15.75" thickBot="1" x14ac:dyDescent="0.3">
      <c r="A42" s="62"/>
      <c r="B42" s="63"/>
      <c r="C42" s="63"/>
      <c r="D42" s="64"/>
      <c r="E42" s="135">
        <v>1</v>
      </c>
      <c r="F42" s="66" t="str">
        <f>F9</f>
        <v>Paula Arias Grandoso</v>
      </c>
      <c r="G42" s="67"/>
      <c r="H42" s="68"/>
      <c r="I42" s="69"/>
      <c r="J42" s="70"/>
      <c r="K42" s="68"/>
      <c r="L42" s="68"/>
      <c r="M42" s="71"/>
    </row>
    <row r="43" spans="1:13" x14ac:dyDescent="0.25">
      <c r="A43" s="72" t="s">
        <v>29</v>
      </c>
      <c r="B43" s="73"/>
      <c r="C43" s="73"/>
      <c r="D43" s="74"/>
      <c r="E43" s="136">
        <v>2</v>
      </c>
      <c r="F43" s="76" t="str">
        <f>F39</f>
        <v>Daniela Mendez Alegre</v>
      </c>
      <c r="G43" s="67"/>
      <c r="H43" s="68"/>
      <c r="I43" s="69"/>
      <c r="J43" s="70"/>
      <c r="K43" s="68"/>
      <c r="L43" s="68"/>
      <c r="M43" s="71"/>
    </row>
    <row r="44" spans="1:13" ht="15.75" thickBot="1" x14ac:dyDescent="0.3">
      <c r="A44" s="77"/>
      <c r="B44" s="78"/>
      <c r="C44" s="78"/>
      <c r="D44" s="79"/>
      <c r="E44" s="136">
        <v>3</v>
      </c>
      <c r="F44" s="76" t="str">
        <f>IF($E$17=3,$F$17,IF($E$31=3,$F$31,""))</f>
        <v/>
      </c>
      <c r="G44" s="67"/>
      <c r="H44" s="68"/>
      <c r="I44" s="69"/>
      <c r="J44" s="70"/>
      <c r="K44" s="68"/>
      <c r="L44" s="68"/>
      <c r="M44" s="71"/>
    </row>
    <row r="45" spans="1:13" x14ac:dyDescent="0.25">
      <c r="A45" s="52" t="s">
        <v>30</v>
      </c>
      <c r="B45" s="53"/>
      <c r="C45" s="53"/>
      <c r="D45" s="54"/>
      <c r="E45" s="136">
        <v>4</v>
      </c>
      <c r="F45" s="76" t="str">
        <f>IF($E$17=4,$F$17,IF($E$31=4,$F$31,""))</f>
        <v/>
      </c>
      <c r="G45" s="67"/>
      <c r="H45" s="68"/>
      <c r="I45" s="69"/>
      <c r="J45" s="70"/>
      <c r="K45" s="68"/>
      <c r="L45" s="68"/>
      <c r="M45" s="71"/>
    </row>
    <row r="46" spans="1:13" ht="15.75" thickBot="1" x14ac:dyDescent="0.3">
      <c r="A46" s="80"/>
      <c r="B46" s="81"/>
      <c r="C46" s="81"/>
      <c r="D46" s="82"/>
      <c r="E46" s="83"/>
      <c r="F46" s="84"/>
      <c r="G46" s="67"/>
      <c r="H46" s="68"/>
      <c r="I46" s="69"/>
      <c r="J46" s="70"/>
      <c r="K46" s="68"/>
      <c r="L46" s="68"/>
      <c r="M46" s="71"/>
    </row>
    <row r="47" spans="1:13" x14ac:dyDescent="0.25">
      <c r="A47" s="52" t="s">
        <v>31</v>
      </c>
      <c r="B47" s="53"/>
      <c r="C47" s="53"/>
      <c r="D47" s="54"/>
      <c r="E47" s="83"/>
      <c r="F47" s="84"/>
      <c r="G47" s="67"/>
      <c r="H47" s="68"/>
      <c r="I47" s="69"/>
      <c r="J47" s="70"/>
      <c r="K47" s="68"/>
      <c r="L47" s="68"/>
      <c r="M47" s="71"/>
    </row>
    <row r="48" spans="1:13" x14ac:dyDescent="0.25">
      <c r="A48" s="85">
        <f>K6</f>
        <v>0</v>
      </c>
      <c r="B48" s="86"/>
      <c r="C48" s="86"/>
      <c r="D48" s="87"/>
      <c r="E48" s="83"/>
      <c r="F48" s="84"/>
      <c r="G48" s="67"/>
      <c r="H48" s="68"/>
      <c r="I48" s="69"/>
      <c r="J48" s="70"/>
      <c r="K48" s="68"/>
      <c r="L48" s="68"/>
      <c r="M48" s="71"/>
    </row>
    <row r="49" spans="1:13" ht="15.75" thickBot="1" x14ac:dyDescent="0.3">
      <c r="A49" s="88" t="e">
        <f>(#REF!)</f>
        <v>#REF!</v>
      </c>
      <c r="B49" s="89"/>
      <c r="C49" s="89"/>
      <c r="D49" s="90"/>
      <c r="E49" s="91"/>
      <c r="F49" s="92"/>
      <c r="G49" s="93"/>
      <c r="H49" s="94"/>
      <c r="I49" s="95"/>
      <c r="J49" s="96"/>
      <c r="K49" s="94"/>
      <c r="L49" s="94"/>
      <c r="M49" s="97"/>
    </row>
    <row r="50" spans="1:13" x14ac:dyDescent="0.25">
      <c r="A50" s="98"/>
      <c r="B50" s="99" t="s">
        <v>32</v>
      </c>
      <c r="C50" s="98"/>
      <c r="D50" s="98"/>
      <c r="E50" s="98"/>
      <c r="F50" s="100"/>
      <c r="G50" s="100"/>
      <c r="H50" s="100"/>
      <c r="I50" s="101"/>
      <c r="J50" s="101"/>
      <c r="K50" s="102" t="s">
        <v>33</v>
      </c>
      <c r="L50" s="102"/>
      <c r="M50" s="102"/>
    </row>
    <row r="51" spans="1:13" x14ac:dyDescent="0.25">
      <c r="A51" s="98"/>
      <c r="B51" s="98"/>
      <c r="C51" s="98"/>
      <c r="D51" s="98"/>
      <c r="E51" s="98"/>
      <c r="F51" s="103" t="s">
        <v>34</v>
      </c>
      <c r="G51" s="104" t="s">
        <v>35</v>
      </c>
      <c r="H51" s="104"/>
      <c r="I51" s="104"/>
      <c r="J51" s="103"/>
      <c r="K51" s="100"/>
      <c r="L51" s="100"/>
      <c r="M51" s="101"/>
    </row>
    <row r="52" spans="1:13" x14ac:dyDescent="0.25">
      <c r="A52" s="137"/>
      <c r="B52" s="137"/>
      <c r="C52" s="137"/>
      <c r="D52" s="137"/>
      <c r="E52" s="137"/>
      <c r="F52" s="137"/>
      <c r="G52" s="137"/>
      <c r="H52" s="137"/>
      <c r="I52" s="137"/>
      <c r="J52" s="137"/>
      <c r="K52" s="137"/>
      <c r="L52" s="137"/>
      <c r="M52" s="137"/>
    </row>
    <row r="53" spans="1:13" x14ac:dyDescent="0.25">
      <c r="A53" s="137"/>
      <c r="B53" s="137"/>
      <c r="C53" s="137"/>
      <c r="D53" s="137"/>
      <c r="E53" s="137"/>
      <c r="F53" s="137"/>
      <c r="G53" s="137"/>
      <c r="H53" s="137"/>
      <c r="I53" s="137"/>
      <c r="J53" s="137"/>
      <c r="K53" s="137"/>
      <c r="L53" s="137"/>
      <c r="M53" s="137"/>
    </row>
    <row r="54" spans="1:13" x14ac:dyDescent="0.25">
      <c r="A54" s="137"/>
      <c r="B54" s="137"/>
      <c r="C54" s="137"/>
      <c r="D54" s="137"/>
      <c r="E54" s="137"/>
      <c r="F54" s="137"/>
      <c r="G54" s="137"/>
      <c r="H54" s="137"/>
      <c r="I54" s="137"/>
      <c r="J54" s="137"/>
      <c r="K54" s="137"/>
      <c r="L54" s="137"/>
      <c r="M54" s="137"/>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1:M1"/>
    <mergeCell ref="A2:M2"/>
    <mergeCell ref="A3:E3"/>
    <mergeCell ref="A4:E4"/>
    <mergeCell ref="A5:E5"/>
    <mergeCell ref="A6:E6"/>
  </mergeCells>
  <conditionalFormatting sqref="B9:D39 F9:F39">
    <cfRule type="expression" dxfId="1" priority="1" stopIfTrue="1">
      <formula>AND($E9&lt;=$M$9,$O9&gt;0,$E9&gt;0,$D9&lt;&gt;"LL",$D9&lt;&gt;"Alt")</formula>
    </cfRule>
  </conditionalFormatting>
  <conditionalFormatting sqref="E9 E13 E15 E19 E21 E23 E25 E27 E29 E31 E33 E35 E37 E39 E11 E17">
    <cfRule type="expression" dxfId="0" priority="2" stopIfTrue="1">
      <formula>AND($E9&lt;=$M$9,$E9&gt;0,$O9&gt;0,$D9&lt;&gt;"LL",$D9&lt;&gt;"Alt")</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F3069-E333-49F8-BD20-231BFBBA2F67}">
  <dimension ref="A1:M86"/>
  <sheetViews>
    <sheetView topLeftCell="A49" workbookViewId="0">
      <selection activeCell="F70" sqref="F70"/>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x14ac:dyDescent="0.25">
      <c r="A1" s="2" t="s">
        <v>0</v>
      </c>
      <c r="B1" s="2"/>
      <c r="C1" s="2"/>
      <c r="D1" s="2"/>
      <c r="E1" s="2"/>
      <c r="F1" s="2"/>
      <c r="G1" s="2"/>
      <c r="H1" s="2"/>
      <c r="I1" s="2"/>
      <c r="J1" s="2"/>
      <c r="K1" s="2"/>
      <c r="L1" s="2"/>
      <c r="M1" s="2"/>
    </row>
    <row r="2" spans="1:13" x14ac:dyDescent="0.25">
      <c r="A2" s="3" t="s">
        <v>1</v>
      </c>
      <c r="B2" s="3"/>
      <c r="C2" s="3"/>
      <c r="D2" s="3"/>
      <c r="E2" s="3"/>
      <c r="F2" s="4" t="s">
        <v>2</v>
      </c>
      <c r="G2" s="4" t="s">
        <v>3</v>
      </c>
      <c r="H2" s="4"/>
      <c r="I2" s="5"/>
      <c r="J2" s="5"/>
      <c r="K2" s="4" t="s">
        <v>4</v>
      </c>
      <c r="L2" s="4"/>
      <c r="M2" s="107"/>
    </row>
    <row r="3" spans="1:13" x14ac:dyDescent="0.25">
      <c r="A3" s="7"/>
      <c r="B3" s="7"/>
      <c r="C3" s="7"/>
      <c r="D3" s="7"/>
      <c r="E3" s="7"/>
      <c r="F3" s="8"/>
      <c r="G3" s="9"/>
      <c r="H3" s="8"/>
      <c r="I3" s="10"/>
      <c r="J3" s="10"/>
      <c r="K3" s="8"/>
      <c r="L3" s="8"/>
      <c r="M3" s="11"/>
    </row>
    <row r="4" spans="1:13" x14ac:dyDescent="0.25">
      <c r="A4" s="3" t="s">
        <v>5</v>
      </c>
      <c r="B4" s="3"/>
      <c r="C4" s="3"/>
      <c r="D4" s="3"/>
      <c r="E4" s="3"/>
      <c r="F4" s="4" t="s">
        <v>43</v>
      </c>
      <c r="G4" s="5" t="s">
        <v>37</v>
      </c>
      <c r="H4" s="5"/>
      <c r="I4" s="5"/>
      <c r="J4" s="5"/>
      <c r="K4" s="12" t="s">
        <v>8</v>
      </c>
      <c r="L4" s="12"/>
      <c r="M4" s="107"/>
    </row>
    <row r="5" spans="1:13" ht="15.75" thickBot="1" x14ac:dyDescent="0.3">
      <c r="A5" s="13"/>
      <c r="B5" s="13"/>
      <c r="C5" s="13"/>
      <c r="D5" s="13"/>
      <c r="E5" s="13"/>
      <c r="F5" s="14"/>
      <c r="G5" s="14"/>
      <c r="H5" s="14"/>
      <c r="I5" s="15"/>
      <c r="J5" s="15"/>
      <c r="K5" s="16"/>
      <c r="L5" s="16"/>
      <c r="M5" s="138"/>
    </row>
    <row r="6" spans="1:13" x14ac:dyDescent="0.25">
      <c r="A6" s="139"/>
      <c r="B6" s="18" t="s">
        <v>9</v>
      </c>
      <c r="C6" s="18" t="s">
        <v>10</v>
      </c>
      <c r="D6" s="18" t="s">
        <v>11</v>
      </c>
      <c r="E6" s="18" t="s">
        <v>12</v>
      </c>
      <c r="F6" s="18" t="str">
        <f>IF(G5="Femenino","Jugadora","Jugador")</f>
        <v>Jugador</v>
      </c>
      <c r="G6" s="140" t="s">
        <v>42</v>
      </c>
      <c r="H6" s="140"/>
      <c r="I6" s="140" t="s">
        <v>40</v>
      </c>
      <c r="J6" s="140"/>
      <c r="K6" s="140" t="s">
        <v>13</v>
      </c>
      <c r="L6" s="140"/>
      <c r="M6" s="140" t="s">
        <v>14</v>
      </c>
    </row>
    <row r="7" spans="1:13" x14ac:dyDescent="0.25">
      <c r="A7" s="141"/>
      <c r="B7" s="142"/>
      <c r="C7" s="21"/>
      <c r="D7" s="21"/>
      <c r="E7" s="142"/>
      <c r="F7" s="143"/>
      <c r="G7" s="142"/>
      <c r="H7" s="142"/>
      <c r="I7" s="142"/>
      <c r="J7" s="142"/>
      <c r="K7" s="142"/>
      <c r="L7" s="142"/>
      <c r="M7" s="142"/>
    </row>
    <row r="8" spans="1:13" x14ac:dyDescent="0.25">
      <c r="A8" s="23">
        <v>1</v>
      </c>
      <c r="B8" s="24" t="str">
        <f>IF($E8="","",VLOOKUP($E8,#REF!,4,FALSE))</f>
        <v/>
      </c>
      <c r="C8" s="25" t="str">
        <f>IF($E8="","",VLOOKUP($E8,#REF!,9,FALSE))</f>
        <v/>
      </c>
      <c r="D8" s="25" t="str">
        <f>IF($E8="","",VLOOKUP($E8,#REF!,11,FALSE))</f>
        <v/>
      </c>
      <c r="E8" s="26"/>
      <c r="F8" s="27" t="s">
        <v>84</v>
      </c>
      <c r="G8" s="144"/>
      <c r="H8" s="144"/>
      <c r="I8" s="144"/>
      <c r="J8" s="144"/>
      <c r="K8" s="144"/>
      <c r="L8" s="144"/>
      <c r="M8" s="29" t="e">
        <f>#REF!</f>
        <v>#REF!</v>
      </c>
    </row>
    <row r="9" spans="1:13" x14ac:dyDescent="0.25">
      <c r="A9" s="30"/>
      <c r="B9" s="145"/>
      <c r="C9" s="32"/>
      <c r="D9" s="32"/>
      <c r="E9" s="41"/>
      <c r="F9" s="34"/>
      <c r="G9" s="28"/>
      <c r="H9" s="146" t="str">
        <f>IF(G9=Q8,B8,B10)</f>
        <v/>
      </c>
      <c r="I9" s="147"/>
      <c r="J9" s="147"/>
      <c r="K9" s="147"/>
      <c r="L9" s="147"/>
      <c r="M9" s="147"/>
    </row>
    <row r="10" spans="1:13" x14ac:dyDescent="0.25">
      <c r="A10" s="30">
        <v>2</v>
      </c>
      <c r="B10" s="24" t="str">
        <f>IF($E10="","",VLOOKUP($E10,#REF!,4,FALSE))</f>
        <v/>
      </c>
      <c r="C10" s="25" t="str">
        <f>IF($E10="","",VLOOKUP($E10,#REF!,9,FALSE))</f>
        <v/>
      </c>
      <c r="D10" s="25" t="str">
        <f>IF($E10="","",VLOOKUP($E10,#REF!,11,FALSE))</f>
        <v/>
      </c>
      <c r="E10" s="26"/>
      <c r="F10" s="120" t="s">
        <v>16</v>
      </c>
      <c r="G10" s="148"/>
      <c r="H10" s="146"/>
      <c r="I10" s="147"/>
      <c r="J10" s="147"/>
      <c r="K10" s="147"/>
      <c r="L10" s="147"/>
      <c r="M10" s="147"/>
    </row>
    <row r="11" spans="1:13" x14ac:dyDescent="0.25">
      <c r="A11" s="30"/>
      <c r="B11" s="145"/>
      <c r="C11" s="32"/>
      <c r="D11" s="32"/>
      <c r="E11" s="41"/>
      <c r="F11" s="42"/>
      <c r="G11" s="149"/>
      <c r="H11" s="146"/>
      <c r="I11" s="28"/>
      <c r="J11" s="146" t="str">
        <f>IF(I11=G9,H9,H13)</f>
        <v/>
      </c>
      <c r="K11" s="147"/>
      <c r="L11" s="147"/>
      <c r="M11" s="147"/>
    </row>
    <row r="12" spans="1:13" x14ac:dyDescent="0.25">
      <c r="A12" s="30">
        <v>3</v>
      </c>
      <c r="B12" s="24" t="str">
        <f>IF($E12="","",VLOOKUP($E12,#REF!,4,FALSE))</f>
        <v/>
      </c>
      <c r="C12" s="25" t="str">
        <f>IF($E12="","",VLOOKUP($E12,#REF!,9,FALSE))</f>
        <v/>
      </c>
      <c r="D12" s="25" t="str">
        <f>IF($E12="","",VLOOKUP($E12,#REF!,11,FALSE))</f>
        <v/>
      </c>
      <c r="E12" s="26"/>
      <c r="F12" s="27" t="s">
        <v>85</v>
      </c>
      <c r="G12" s="150">
        <f>G9</f>
        <v>0</v>
      </c>
      <c r="H12" s="146"/>
      <c r="I12" s="148"/>
      <c r="J12" s="146"/>
      <c r="K12" s="147"/>
      <c r="L12" s="147"/>
      <c r="M12" s="147"/>
    </row>
    <row r="13" spans="1:13" x14ac:dyDescent="0.25">
      <c r="A13" s="30"/>
      <c r="B13" s="145"/>
      <c r="C13" s="32"/>
      <c r="D13" s="32"/>
      <c r="E13" s="41"/>
      <c r="F13" s="34"/>
      <c r="G13" s="46"/>
      <c r="H13" s="146" t="str">
        <f>IF(G13=Q12,B12,B14)</f>
        <v/>
      </c>
      <c r="I13" s="149"/>
      <c r="J13" s="146"/>
      <c r="K13" s="147"/>
      <c r="L13" s="147"/>
      <c r="M13" s="147"/>
    </row>
    <row r="14" spans="1:13" x14ac:dyDescent="0.25">
      <c r="A14" s="30">
        <v>4</v>
      </c>
      <c r="B14" s="24" t="str">
        <f>IF($E14="","",VLOOKUP($E14,#REF!,4,FALSE))</f>
        <v/>
      </c>
      <c r="C14" s="25" t="str">
        <f>IF($E14="","",VLOOKUP($E14,#REF!,9,FALSE))</f>
        <v/>
      </c>
      <c r="D14" s="25" t="str">
        <f>IF($E14="","",VLOOKUP($E14,#REF!,11,FALSE))</f>
        <v/>
      </c>
      <c r="E14" s="26"/>
      <c r="F14" s="120" t="s">
        <v>16</v>
      </c>
      <c r="G14" s="147"/>
      <c r="H14" s="146"/>
      <c r="I14" s="151"/>
      <c r="J14" s="146"/>
      <c r="K14" s="147"/>
      <c r="L14" s="147"/>
      <c r="M14" s="147"/>
    </row>
    <row r="15" spans="1:13" x14ac:dyDescent="0.25">
      <c r="A15" s="30"/>
      <c r="B15" s="145"/>
      <c r="C15" s="32"/>
      <c r="D15" s="32"/>
      <c r="E15" s="41"/>
      <c r="F15" s="42"/>
      <c r="G15" s="147"/>
      <c r="H15" s="146"/>
      <c r="I15" s="149"/>
      <c r="J15" s="146"/>
      <c r="K15" s="28"/>
      <c r="L15" s="146" t="str">
        <f>IF(K15=I11,J11,J19)</f>
        <v/>
      </c>
      <c r="M15" s="147"/>
    </row>
    <row r="16" spans="1:13" x14ac:dyDescent="0.25">
      <c r="A16" s="30">
        <v>5</v>
      </c>
      <c r="B16" s="24" t="str">
        <f>IF($E16="","",VLOOKUP($E16,#REF!,4,FALSE))</f>
        <v/>
      </c>
      <c r="C16" s="25" t="str">
        <f>IF($E16="","",VLOOKUP($E16,#REF!,9,FALSE))</f>
        <v/>
      </c>
      <c r="D16" s="25" t="str">
        <f>IF($E16="","",VLOOKUP($E16,#REF!,11,FALSE))</f>
        <v/>
      </c>
      <c r="E16" s="26"/>
      <c r="F16" s="27" t="s">
        <v>86</v>
      </c>
      <c r="G16" s="147"/>
      <c r="H16" s="146"/>
      <c r="I16" s="151"/>
      <c r="J16" s="146"/>
      <c r="K16" s="148"/>
      <c r="L16" s="146"/>
      <c r="M16" s="147"/>
    </row>
    <row r="17" spans="1:13" x14ac:dyDescent="0.25">
      <c r="A17" s="30"/>
      <c r="B17" s="145"/>
      <c r="C17" s="32"/>
      <c r="D17" s="32"/>
      <c r="E17" s="41"/>
      <c r="F17" s="34"/>
      <c r="G17" s="28"/>
      <c r="H17" s="146" t="str">
        <f>IF(G17=Q16,B16,B18)</f>
        <v/>
      </c>
      <c r="I17" s="151"/>
      <c r="J17" s="146"/>
      <c r="K17" s="151"/>
      <c r="L17" s="146"/>
      <c r="M17" s="147"/>
    </row>
    <row r="18" spans="1:13" x14ac:dyDescent="0.25">
      <c r="A18" s="30">
        <v>6</v>
      </c>
      <c r="B18" s="24" t="str">
        <f>IF($E18="","",VLOOKUP($E18,#REF!,4,FALSE))</f>
        <v/>
      </c>
      <c r="C18" s="25" t="str">
        <f>IF($E18="","",VLOOKUP($E18,#REF!,9,FALSE))</f>
        <v/>
      </c>
      <c r="D18" s="25" t="str">
        <f>IF($E18="","",VLOOKUP($E18,#REF!,11,FALSE))</f>
        <v/>
      </c>
      <c r="E18" s="26"/>
      <c r="F18" s="120" t="s">
        <v>16</v>
      </c>
      <c r="G18" s="148"/>
      <c r="H18" s="146"/>
      <c r="I18" s="150">
        <f>I11</f>
        <v>0</v>
      </c>
      <c r="J18" s="146"/>
      <c r="K18" s="151"/>
      <c r="L18" s="146"/>
      <c r="M18" s="147"/>
    </row>
    <row r="19" spans="1:13" x14ac:dyDescent="0.25">
      <c r="A19" s="30"/>
      <c r="B19" s="145"/>
      <c r="C19" s="32"/>
      <c r="D19" s="32"/>
      <c r="E19" s="41"/>
      <c r="F19" s="42"/>
      <c r="G19" s="149"/>
      <c r="H19" s="146"/>
      <c r="I19" s="46"/>
      <c r="J19" s="146" t="str">
        <f>IF(I19=G17,H17,H21)</f>
        <v/>
      </c>
      <c r="K19" s="151"/>
      <c r="L19" s="146"/>
      <c r="M19" s="147"/>
    </row>
    <row r="20" spans="1:13" x14ac:dyDescent="0.25">
      <c r="A20" s="30">
        <v>7</v>
      </c>
      <c r="B20" s="24" t="str">
        <f>IF($E20="","",VLOOKUP($E20,#REF!,4,FALSE))</f>
        <v/>
      </c>
      <c r="C20" s="25" t="str">
        <f>IF($E20="","",VLOOKUP($E20,#REF!,9,FALSE))</f>
        <v/>
      </c>
      <c r="D20" s="25" t="str">
        <f>IF($E20="","",VLOOKUP($E20,#REF!,11,FALSE))</f>
        <v/>
      </c>
      <c r="E20" s="26"/>
      <c r="F20" s="27" t="s">
        <v>87</v>
      </c>
      <c r="G20" s="150">
        <f>G17</f>
        <v>0</v>
      </c>
      <c r="H20" s="146"/>
      <c r="I20" s="147"/>
      <c r="J20" s="146"/>
      <c r="K20" s="151"/>
      <c r="L20" s="146"/>
      <c r="M20" s="147"/>
    </row>
    <row r="21" spans="1:13" x14ac:dyDescent="0.25">
      <c r="A21" s="30"/>
      <c r="B21" s="145"/>
      <c r="C21" s="32"/>
      <c r="D21" s="32"/>
      <c r="E21" s="41"/>
      <c r="F21" s="34"/>
      <c r="G21" s="46"/>
      <c r="H21" s="146" t="str">
        <f>IF(G21=Q20,B20,B22)</f>
        <v/>
      </c>
      <c r="I21" s="152"/>
      <c r="J21" s="146"/>
      <c r="K21" s="151"/>
      <c r="L21" s="146"/>
      <c r="M21" s="147"/>
    </row>
    <row r="22" spans="1:13" x14ac:dyDescent="0.25">
      <c r="A22" s="30">
        <v>8</v>
      </c>
      <c r="B22" s="24" t="str">
        <f>IF($E22="","",VLOOKUP($E22,#REF!,4,FALSE))</f>
        <v/>
      </c>
      <c r="C22" s="25" t="str">
        <f>IF($E22="","",VLOOKUP($E22,#REF!,9,FALSE))</f>
        <v/>
      </c>
      <c r="D22" s="25" t="str">
        <f>IF($E22="","",VLOOKUP($E22,#REF!,11,FALSE))</f>
        <v/>
      </c>
      <c r="E22" s="26"/>
      <c r="F22" s="120" t="s">
        <v>16</v>
      </c>
      <c r="G22" s="147"/>
      <c r="H22" s="146"/>
      <c r="I22" s="147"/>
      <c r="J22" s="146"/>
      <c r="K22" s="151"/>
      <c r="L22" s="146"/>
      <c r="M22" s="147"/>
    </row>
    <row r="23" spans="1:13" x14ac:dyDescent="0.25">
      <c r="A23" s="30"/>
      <c r="B23" s="145"/>
      <c r="C23" s="32"/>
      <c r="D23" s="32"/>
      <c r="E23" s="33"/>
      <c r="F23" s="42"/>
      <c r="G23" s="147"/>
      <c r="H23" s="146"/>
      <c r="I23" s="147"/>
      <c r="J23" s="146"/>
      <c r="K23" s="149"/>
      <c r="L23" s="146"/>
      <c r="M23" s="28"/>
    </row>
    <row r="24" spans="1:13" x14ac:dyDescent="0.25">
      <c r="A24" s="23">
        <v>9</v>
      </c>
      <c r="B24" s="24" t="str">
        <f>IF($E24="","",VLOOKUP($E24,#REF!,4,FALSE))</f>
        <v/>
      </c>
      <c r="C24" s="25" t="str">
        <f>IF($E24="","",VLOOKUP($E24,#REF!,9,FALSE))</f>
        <v/>
      </c>
      <c r="D24" s="25" t="str">
        <f>IF($E24="","",VLOOKUP($E24,#REF!,11,FALSE))</f>
        <v/>
      </c>
      <c r="E24" s="26"/>
      <c r="F24" s="27" t="s">
        <v>88</v>
      </c>
      <c r="G24" s="147"/>
      <c r="H24" s="146"/>
      <c r="I24" s="147"/>
      <c r="J24" s="146"/>
      <c r="K24" s="151"/>
      <c r="L24" s="146"/>
      <c r="M24" s="153"/>
    </row>
    <row r="25" spans="1:13" x14ac:dyDescent="0.25">
      <c r="A25" s="30"/>
      <c r="B25" s="145"/>
      <c r="C25" s="32"/>
      <c r="D25" s="32"/>
      <c r="E25" s="41"/>
      <c r="F25" s="34"/>
      <c r="G25" s="28"/>
      <c r="H25" s="146" t="str">
        <f>IF(G25=Q24,B24,B26)</f>
        <v/>
      </c>
      <c r="I25" s="147"/>
      <c r="J25" s="146"/>
      <c r="K25" s="151"/>
      <c r="L25" s="146"/>
      <c r="M25" s="151"/>
    </row>
    <row r="26" spans="1:13" x14ac:dyDescent="0.25">
      <c r="A26" s="30">
        <v>10</v>
      </c>
      <c r="B26" s="24" t="str">
        <f>IF($E26="","",VLOOKUP($E26,#REF!,4,FALSE))</f>
        <v/>
      </c>
      <c r="C26" s="25" t="str">
        <f>IF($E26="","",VLOOKUP($E26,#REF!,9,FALSE))</f>
        <v/>
      </c>
      <c r="D26" s="25" t="str">
        <f>IF($E26="","",VLOOKUP($E26,#REF!,11,FALSE))</f>
        <v/>
      </c>
      <c r="E26" s="26"/>
      <c r="F26" s="120" t="s">
        <v>16</v>
      </c>
      <c r="G26" s="148"/>
      <c r="H26" s="146"/>
      <c r="I26" s="147"/>
      <c r="J26" s="146"/>
      <c r="K26" s="151"/>
      <c r="L26" s="146"/>
      <c r="M26" s="151"/>
    </row>
    <row r="27" spans="1:13" x14ac:dyDescent="0.25">
      <c r="A27" s="30"/>
      <c r="B27" s="145"/>
      <c r="C27" s="32"/>
      <c r="D27" s="32"/>
      <c r="E27" s="41"/>
      <c r="F27" s="42"/>
      <c r="G27" s="149"/>
      <c r="H27" s="146"/>
      <c r="I27" s="28"/>
      <c r="J27" s="146" t="str">
        <f>IF(I27=G25,H25,H29)</f>
        <v/>
      </c>
      <c r="K27" s="151"/>
      <c r="L27" s="146"/>
      <c r="M27" s="151"/>
    </row>
    <row r="28" spans="1:13" x14ac:dyDescent="0.25">
      <c r="A28" s="30">
        <v>11</v>
      </c>
      <c r="B28" s="24" t="str">
        <f>IF($E28="","",VLOOKUP($E28,#REF!,4,FALSE))</f>
        <v/>
      </c>
      <c r="C28" s="25" t="str">
        <f>IF($E28="","",VLOOKUP($E28,#REF!,9,FALSE))</f>
        <v/>
      </c>
      <c r="D28" s="25" t="str">
        <f>IF($E28="","",VLOOKUP($E28,#REF!,11,FALSE))</f>
        <v/>
      </c>
      <c r="E28" s="26"/>
      <c r="F28" s="27" t="s">
        <v>89</v>
      </c>
      <c r="G28" s="150">
        <f>G25</f>
        <v>0</v>
      </c>
      <c r="H28" s="146"/>
      <c r="I28" s="148"/>
      <c r="J28" s="146"/>
      <c r="K28" s="151"/>
      <c r="L28" s="146"/>
      <c r="M28" s="151"/>
    </row>
    <row r="29" spans="1:13" x14ac:dyDescent="0.25">
      <c r="A29" s="30"/>
      <c r="B29" s="145"/>
      <c r="C29" s="32"/>
      <c r="D29" s="32"/>
      <c r="E29" s="41"/>
      <c r="F29" s="34"/>
      <c r="G29" s="46"/>
      <c r="H29" s="146" t="str">
        <f>IF(G29=Q28,B28,B30)</f>
        <v/>
      </c>
      <c r="I29" s="149"/>
      <c r="J29" s="146"/>
      <c r="K29" s="151"/>
      <c r="L29" s="146"/>
      <c r="M29" s="151"/>
    </row>
    <row r="30" spans="1:13" x14ac:dyDescent="0.25">
      <c r="A30" s="30">
        <v>12</v>
      </c>
      <c r="B30" s="24" t="str">
        <f>IF($E30="","",VLOOKUP($E30,#REF!,4,FALSE))</f>
        <v/>
      </c>
      <c r="C30" s="25" t="str">
        <f>IF($E30="","",VLOOKUP($E30,#REF!,9,FALSE))</f>
        <v/>
      </c>
      <c r="D30" s="25" t="str">
        <f>IF($E30="","",VLOOKUP($E30,#REF!,11,FALSE))</f>
        <v/>
      </c>
      <c r="E30" s="26"/>
      <c r="F30" s="120" t="s">
        <v>90</v>
      </c>
      <c r="G30" s="147"/>
      <c r="H30" s="146"/>
      <c r="I30" s="151"/>
      <c r="J30" s="146"/>
      <c r="K30" s="150">
        <f>K15</f>
        <v>0</v>
      </c>
      <c r="L30" s="146"/>
      <c r="M30" s="151"/>
    </row>
    <row r="31" spans="1:13" x14ac:dyDescent="0.25">
      <c r="A31" s="30"/>
      <c r="B31" s="145"/>
      <c r="C31" s="32"/>
      <c r="D31" s="32"/>
      <c r="E31" s="41"/>
      <c r="F31" s="42"/>
      <c r="G31" s="147"/>
      <c r="H31" s="146"/>
      <c r="I31" s="149"/>
      <c r="J31" s="146"/>
      <c r="K31" s="46"/>
      <c r="L31" s="146" t="str">
        <f>IF(K31=I27,J27,J35)</f>
        <v/>
      </c>
      <c r="M31" s="151"/>
    </row>
    <row r="32" spans="1:13" x14ac:dyDescent="0.25">
      <c r="A32" s="30">
        <v>13</v>
      </c>
      <c r="B32" s="24" t="str">
        <f>IF($E32="","",VLOOKUP($E32,#REF!,4,FALSE))</f>
        <v/>
      </c>
      <c r="C32" s="25" t="str">
        <f>IF($E32="","",VLOOKUP($E32,#REF!,9,FALSE))</f>
        <v/>
      </c>
      <c r="D32" s="25" t="str">
        <f>IF($E32="","",VLOOKUP($E32,#REF!,11,FALSE))</f>
        <v/>
      </c>
      <c r="E32" s="26"/>
      <c r="F32" s="27" t="s">
        <v>91</v>
      </c>
      <c r="G32" s="147"/>
      <c r="H32" s="146"/>
      <c r="I32" s="151"/>
      <c r="J32" s="146"/>
      <c r="K32" s="147"/>
      <c r="L32" s="146"/>
      <c r="M32" s="151"/>
    </row>
    <row r="33" spans="1:13" x14ac:dyDescent="0.25">
      <c r="A33" s="30"/>
      <c r="B33" s="145"/>
      <c r="C33" s="32"/>
      <c r="D33" s="32"/>
      <c r="E33" s="41"/>
      <c r="F33" s="34"/>
      <c r="G33" s="28"/>
      <c r="H33" s="146" t="str">
        <f>IF(G33=Q32,B32,B34)</f>
        <v/>
      </c>
      <c r="I33" s="151"/>
      <c r="J33" s="146"/>
      <c r="K33" s="147"/>
      <c r="L33" s="146"/>
      <c r="M33" s="151"/>
    </row>
    <row r="34" spans="1:13" x14ac:dyDescent="0.25">
      <c r="A34" s="30">
        <v>14</v>
      </c>
      <c r="B34" s="24" t="str">
        <f>IF($E34="","",VLOOKUP($E34,#REF!,4,FALSE))</f>
        <v/>
      </c>
      <c r="C34" s="25" t="str">
        <f>IF($E34="","",VLOOKUP($E34,#REF!,9,FALSE))</f>
        <v/>
      </c>
      <c r="D34" s="25" t="str">
        <f>IF($E34="","",VLOOKUP($E34,#REF!,11,FALSE))</f>
        <v/>
      </c>
      <c r="E34" s="26"/>
      <c r="F34" s="120" t="s">
        <v>16</v>
      </c>
      <c r="G34" s="148"/>
      <c r="H34" s="146"/>
      <c r="I34" s="150">
        <f>I27</f>
        <v>0</v>
      </c>
      <c r="J34" s="146"/>
      <c r="K34" s="147"/>
      <c r="L34" s="146"/>
      <c r="M34" s="151"/>
    </row>
    <row r="35" spans="1:13" x14ac:dyDescent="0.25">
      <c r="A35" s="30"/>
      <c r="B35" s="145"/>
      <c r="C35" s="32"/>
      <c r="D35" s="32"/>
      <c r="E35" s="41"/>
      <c r="F35" s="42"/>
      <c r="G35" s="149"/>
      <c r="H35" s="146"/>
      <c r="I35" s="46"/>
      <c r="J35" s="146" t="str">
        <f>IF(I35=G33,H33,H37)</f>
        <v/>
      </c>
      <c r="K35" s="147"/>
      <c r="L35" s="146"/>
      <c r="M35" s="151"/>
    </row>
    <row r="36" spans="1:13" x14ac:dyDescent="0.25">
      <c r="A36" s="30">
        <v>15</v>
      </c>
      <c r="B36" s="24" t="str">
        <f>IF($E36="","",VLOOKUP($E36,#REF!,4,FALSE))</f>
        <v/>
      </c>
      <c r="C36" s="25" t="str">
        <f>IF($E36="","",VLOOKUP($E36,#REF!,9,FALSE))</f>
        <v/>
      </c>
      <c r="D36" s="25" t="str">
        <f>IF($E36="","",VLOOKUP($E36,#REF!,11,FALSE))</f>
        <v/>
      </c>
      <c r="E36" s="26"/>
      <c r="F36" s="27" t="s">
        <v>92</v>
      </c>
      <c r="G36" s="150">
        <f>G33</f>
        <v>0</v>
      </c>
      <c r="H36" s="146"/>
      <c r="I36" s="147"/>
      <c r="J36" s="146"/>
      <c r="K36" s="147"/>
      <c r="L36" s="146"/>
      <c r="M36" s="151"/>
    </row>
    <row r="37" spans="1:13" x14ac:dyDescent="0.25">
      <c r="A37" s="30"/>
      <c r="B37" s="145"/>
      <c r="C37" s="32"/>
      <c r="D37" s="32"/>
      <c r="E37" s="41"/>
      <c r="F37" s="34"/>
      <c r="G37" s="46"/>
      <c r="H37" s="146" t="str">
        <f>IF(G37=Q36,B36,B38)</f>
        <v/>
      </c>
      <c r="I37" s="152"/>
      <c r="J37" s="146"/>
      <c r="K37" s="147"/>
      <c r="L37" s="146"/>
      <c r="M37" s="151"/>
    </row>
    <row r="38" spans="1:13" x14ac:dyDescent="0.25">
      <c r="A38" s="30">
        <v>16</v>
      </c>
      <c r="B38" s="24" t="str">
        <f>IF($E38="","",VLOOKUP($E38,#REF!,4,FALSE))</f>
        <v/>
      </c>
      <c r="C38" s="25" t="str">
        <f>IF($E38="","",VLOOKUP($E38,#REF!,9,FALSE))</f>
        <v/>
      </c>
      <c r="D38" s="25" t="str">
        <f>IF($E38="","",VLOOKUP($E38,#REF!,11,FALSE))</f>
        <v/>
      </c>
      <c r="E38" s="26"/>
      <c r="F38" s="120" t="s">
        <v>16</v>
      </c>
      <c r="G38" s="147"/>
      <c r="H38" s="146"/>
      <c r="I38" s="147"/>
      <c r="J38" s="146"/>
      <c r="K38" s="154"/>
      <c r="L38" s="146"/>
      <c r="M38" s="151"/>
    </row>
    <row r="39" spans="1:13" x14ac:dyDescent="0.25">
      <c r="A39" s="30"/>
      <c r="B39" s="145"/>
      <c r="C39" s="32"/>
      <c r="D39" s="32"/>
      <c r="E39" s="33"/>
      <c r="F39" s="42"/>
      <c r="G39" s="147"/>
      <c r="H39" s="146"/>
      <c r="I39" s="147"/>
      <c r="J39" s="146"/>
      <c r="K39" s="155" t="str">
        <f>IF(G5="Femenino","Campeona :","Campeón :")</f>
        <v>Campeón :</v>
      </c>
      <c r="L39" s="156"/>
      <c r="M39" s="157"/>
    </row>
    <row r="40" spans="1:13" x14ac:dyDescent="0.25">
      <c r="A40" s="30">
        <v>17</v>
      </c>
      <c r="B40" s="24" t="str">
        <f>IF($E40="","",VLOOKUP($E40,#REF!,4,FALSE))</f>
        <v/>
      </c>
      <c r="C40" s="25" t="str">
        <f>IF($E40="","",VLOOKUP($E40,#REF!,9,FALSE))</f>
        <v/>
      </c>
      <c r="D40" s="25" t="str">
        <f>IF($E40="","",VLOOKUP($E40,#REF!,11,FALSE))</f>
        <v/>
      </c>
      <c r="E40" s="26"/>
      <c r="F40" s="27" t="s">
        <v>93</v>
      </c>
      <c r="G40" s="147"/>
      <c r="H40" s="146"/>
      <c r="I40" s="147"/>
      <c r="J40" s="146"/>
      <c r="K40" s="147"/>
      <c r="L40" s="146"/>
      <c r="M40" s="151"/>
    </row>
    <row r="41" spans="1:13" x14ac:dyDescent="0.25">
      <c r="A41" s="30"/>
      <c r="B41" s="145"/>
      <c r="C41" s="32"/>
      <c r="D41" s="32"/>
      <c r="E41" s="41"/>
      <c r="F41" s="34"/>
      <c r="G41" s="28"/>
      <c r="H41" s="146" t="str">
        <f>IF(G41=Q40,B40,B42)</f>
        <v/>
      </c>
      <c r="I41" s="147"/>
      <c r="J41" s="146"/>
      <c r="K41" s="147"/>
      <c r="L41" s="146"/>
      <c r="M41" s="149"/>
    </row>
    <row r="42" spans="1:13" x14ac:dyDescent="0.25">
      <c r="A42" s="30">
        <v>18</v>
      </c>
      <c r="B42" s="24" t="str">
        <f>IF($E42="","",VLOOKUP($E42,#REF!,4,FALSE))</f>
        <v/>
      </c>
      <c r="C42" s="25" t="str">
        <f>IF($E42="","",VLOOKUP($E42,#REF!,9,FALSE))</f>
        <v/>
      </c>
      <c r="D42" s="25" t="str">
        <f>IF($E42="","",VLOOKUP($E42,#REF!,11,FALSE))</f>
        <v/>
      </c>
      <c r="E42" s="26"/>
      <c r="F42" s="120" t="s">
        <v>94</v>
      </c>
      <c r="G42" s="148"/>
      <c r="H42" s="146"/>
      <c r="I42" s="147"/>
      <c r="J42" s="146"/>
      <c r="K42" s="147"/>
      <c r="L42" s="146"/>
      <c r="M42" s="151"/>
    </row>
    <row r="43" spans="1:13" x14ac:dyDescent="0.25">
      <c r="A43" s="30"/>
      <c r="B43" s="145"/>
      <c r="C43" s="32"/>
      <c r="D43" s="32"/>
      <c r="E43" s="41"/>
      <c r="F43" s="42"/>
      <c r="G43" s="149"/>
      <c r="H43" s="146"/>
      <c r="I43" s="28"/>
      <c r="J43" s="146" t="str">
        <f>IF(I43=G41,H41,H45)</f>
        <v/>
      </c>
      <c r="K43" s="147"/>
      <c r="L43" s="146"/>
      <c r="M43" s="151"/>
    </row>
    <row r="44" spans="1:13" x14ac:dyDescent="0.25">
      <c r="A44" s="30">
        <v>19</v>
      </c>
      <c r="B44" s="24" t="str">
        <f>IF($E44="","",VLOOKUP($E44,#REF!,4,FALSE))</f>
        <v/>
      </c>
      <c r="C44" s="25" t="str">
        <f>IF($E44="","",VLOOKUP($E44,#REF!,9,FALSE))</f>
        <v/>
      </c>
      <c r="D44" s="25" t="str">
        <f>IF($E44="","",VLOOKUP($E44,#REF!,11,FALSE))</f>
        <v/>
      </c>
      <c r="E44" s="26"/>
      <c r="F44" s="27" t="s">
        <v>16</v>
      </c>
      <c r="G44" s="150">
        <f>G41</f>
        <v>0</v>
      </c>
      <c r="H44" s="146"/>
      <c r="I44" s="148"/>
      <c r="J44" s="146"/>
      <c r="K44" s="147"/>
      <c r="L44" s="146"/>
      <c r="M44" s="151"/>
    </row>
    <row r="45" spans="1:13" x14ac:dyDescent="0.25">
      <c r="A45" s="30"/>
      <c r="B45" s="145"/>
      <c r="C45" s="32"/>
      <c r="D45" s="32"/>
      <c r="E45" s="41"/>
      <c r="F45" s="34"/>
      <c r="G45" s="46"/>
      <c r="H45" s="146" t="str">
        <f>IF(G45=Q44,B44,B46)</f>
        <v/>
      </c>
      <c r="I45" s="149"/>
      <c r="J45" s="146"/>
      <c r="K45" s="147"/>
      <c r="L45" s="146"/>
      <c r="M45" s="151"/>
    </row>
    <row r="46" spans="1:13" x14ac:dyDescent="0.25">
      <c r="A46" s="30">
        <v>20</v>
      </c>
      <c r="B46" s="24" t="str">
        <f>IF($E46="","",VLOOKUP($E46,#REF!,4,FALSE))</f>
        <v/>
      </c>
      <c r="C46" s="25" t="str">
        <f>IF($E46="","",VLOOKUP($E46,#REF!,9,FALSE))</f>
        <v/>
      </c>
      <c r="D46" s="25" t="str">
        <f>IF($E46="","",VLOOKUP($E46,#REF!,11,FALSE))</f>
        <v/>
      </c>
      <c r="E46" s="26"/>
      <c r="F46" s="120" t="s">
        <v>95</v>
      </c>
      <c r="G46" s="147"/>
      <c r="H46" s="146"/>
      <c r="I46" s="151"/>
      <c r="J46" s="146"/>
      <c r="K46" s="147"/>
      <c r="L46" s="146"/>
      <c r="M46" s="151"/>
    </row>
    <row r="47" spans="1:13" x14ac:dyDescent="0.25">
      <c r="A47" s="30"/>
      <c r="B47" s="145"/>
      <c r="C47" s="32"/>
      <c r="D47" s="32"/>
      <c r="E47" s="41"/>
      <c r="F47" s="42"/>
      <c r="G47" s="147"/>
      <c r="H47" s="146"/>
      <c r="I47" s="149"/>
      <c r="J47" s="146"/>
      <c r="K47" s="28"/>
      <c r="L47" s="146" t="str">
        <f>IF(K47=I43,J43,J51)</f>
        <v/>
      </c>
      <c r="M47" s="151"/>
    </row>
    <row r="48" spans="1:13" x14ac:dyDescent="0.25">
      <c r="A48" s="30">
        <v>21</v>
      </c>
      <c r="B48" s="24" t="str">
        <f>IF($E48="","",VLOOKUP($E48,#REF!,4,FALSE))</f>
        <v/>
      </c>
      <c r="C48" s="25" t="str">
        <f>IF($E48="","",VLOOKUP($E48,#REF!,9,FALSE))</f>
        <v/>
      </c>
      <c r="D48" s="25" t="str">
        <f>IF($E48="","",VLOOKUP($E48,#REF!,11,FALSE))</f>
        <v/>
      </c>
      <c r="E48" s="26"/>
      <c r="F48" s="27" t="s">
        <v>16</v>
      </c>
      <c r="G48" s="147"/>
      <c r="H48" s="146"/>
      <c r="I48" s="151"/>
      <c r="J48" s="146"/>
      <c r="K48" s="148"/>
      <c r="L48" s="146"/>
      <c r="M48" s="151"/>
    </row>
    <row r="49" spans="1:13" x14ac:dyDescent="0.25">
      <c r="A49" s="30"/>
      <c r="B49" s="145"/>
      <c r="C49" s="32"/>
      <c r="D49" s="32"/>
      <c r="E49" s="41"/>
      <c r="F49" s="34"/>
      <c r="G49" s="28"/>
      <c r="H49" s="146" t="str">
        <f>IF(G49=Q48,B48,B50)</f>
        <v/>
      </c>
      <c r="I49" s="151"/>
      <c r="J49" s="146"/>
      <c r="K49" s="151"/>
      <c r="L49" s="146"/>
      <c r="M49" s="151"/>
    </row>
    <row r="50" spans="1:13" x14ac:dyDescent="0.25">
      <c r="A50" s="30">
        <v>22</v>
      </c>
      <c r="B50" s="24" t="str">
        <f>IF($E50="","",VLOOKUP($E50,#REF!,4,FALSE))</f>
        <v/>
      </c>
      <c r="C50" s="25" t="str">
        <f>IF($E50="","",VLOOKUP($E50,#REF!,9,FALSE))</f>
        <v/>
      </c>
      <c r="D50" s="25" t="str">
        <f>IF($E50="","",VLOOKUP($E50,#REF!,11,FALSE))</f>
        <v/>
      </c>
      <c r="E50" s="26"/>
      <c r="F50" s="120" t="s">
        <v>96</v>
      </c>
      <c r="G50" s="148"/>
      <c r="H50" s="146"/>
      <c r="I50" s="150">
        <f>I43</f>
        <v>0</v>
      </c>
      <c r="J50" s="146"/>
      <c r="K50" s="151"/>
      <c r="L50" s="146"/>
      <c r="M50" s="151"/>
    </row>
    <row r="51" spans="1:13" x14ac:dyDescent="0.25">
      <c r="A51" s="30"/>
      <c r="B51" s="145"/>
      <c r="C51" s="32"/>
      <c r="D51" s="32"/>
      <c r="E51" s="41"/>
      <c r="F51" s="42"/>
      <c r="G51" s="149"/>
      <c r="H51" s="146"/>
      <c r="I51" s="46"/>
      <c r="J51" s="146" t="str">
        <f>IF(I51=G49,H49,H53)</f>
        <v/>
      </c>
      <c r="K51" s="151"/>
      <c r="L51" s="146"/>
      <c r="M51" s="151"/>
    </row>
    <row r="52" spans="1:13" x14ac:dyDescent="0.25">
      <c r="A52" s="30">
        <v>23</v>
      </c>
      <c r="B52" s="24" t="str">
        <f>IF($E52="","",VLOOKUP($E52,#REF!,4,FALSE))</f>
        <v/>
      </c>
      <c r="C52" s="25" t="str">
        <f>IF($E52="","",VLOOKUP($E52,#REF!,9,FALSE))</f>
        <v/>
      </c>
      <c r="D52" s="25" t="str">
        <f>IF($E52="","",VLOOKUP($E52,#REF!,11,FALSE))</f>
        <v/>
      </c>
      <c r="E52" s="26"/>
      <c r="F52" s="27" t="s">
        <v>16</v>
      </c>
      <c r="G52" s="150">
        <f>G49</f>
        <v>0</v>
      </c>
      <c r="H52" s="146"/>
      <c r="I52" s="147"/>
      <c r="J52" s="146"/>
      <c r="K52" s="151"/>
      <c r="L52" s="146"/>
      <c r="M52" s="151"/>
    </row>
    <row r="53" spans="1:13" x14ac:dyDescent="0.25">
      <c r="A53" s="30"/>
      <c r="B53" s="145"/>
      <c r="C53" s="32"/>
      <c r="D53" s="32"/>
      <c r="E53" s="41"/>
      <c r="F53" s="34"/>
      <c r="G53" s="46"/>
      <c r="H53" s="146" t="str">
        <f>IF(G53=Q52,B52,B54)</f>
        <v/>
      </c>
      <c r="I53" s="152"/>
      <c r="J53" s="146"/>
      <c r="K53" s="151"/>
      <c r="L53" s="146"/>
      <c r="M53" s="151"/>
    </row>
    <row r="54" spans="1:13" x14ac:dyDescent="0.25">
      <c r="A54" s="23">
        <v>24</v>
      </c>
      <c r="B54" s="24" t="str">
        <f>IF($E54="","",VLOOKUP($E54,#REF!,4,FALSE))</f>
        <v/>
      </c>
      <c r="C54" s="25" t="str">
        <f>IF($E54="","",VLOOKUP($E54,#REF!,9,FALSE))</f>
        <v/>
      </c>
      <c r="D54" s="25" t="str">
        <f>IF($E54="","",VLOOKUP($E54,#REF!,11,FALSE))</f>
        <v/>
      </c>
      <c r="E54" s="26"/>
      <c r="F54" s="120" t="s">
        <v>97</v>
      </c>
      <c r="G54" s="147"/>
      <c r="H54" s="146"/>
      <c r="I54" s="147"/>
      <c r="J54" s="146"/>
      <c r="K54" s="151"/>
      <c r="L54" s="146"/>
      <c r="M54" s="150">
        <f>M23</f>
        <v>0</v>
      </c>
    </row>
    <row r="55" spans="1:13" x14ac:dyDescent="0.25">
      <c r="A55" s="30"/>
      <c r="B55" s="145"/>
      <c r="C55" s="32"/>
      <c r="D55" s="32"/>
      <c r="E55" s="33"/>
      <c r="F55" s="42"/>
      <c r="G55" s="147"/>
      <c r="H55" s="146"/>
      <c r="I55" s="147"/>
      <c r="J55" s="146"/>
      <c r="K55" s="149"/>
      <c r="L55" s="146"/>
      <c r="M55" s="46"/>
    </row>
    <row r="56" spans="1:13" x14ac:dyDescent="0.25">
      <c r="A56" s="30">
        <v>25</v>
      </c>
      <c r="B56" s="24" t="str">
        <f>IF($E56="","",VLOOKUP($E56,#REF!,4,FALSE))</f>
        <v/>
      </c>
      <c r="C56" s="25" t="str">
        <f>IF($E56="","",VLOOKUP($E56,#REF!,9,FALSE))</f>
        <v/>
      </c>
      <c r="D56" s="25" t="str">
        <f>IF($E56="","",VLOOKUP($E56,#REF!,11,FALSE))</f>
        <v/>
      </c>
      <c r="E56" s="26"/>
      <c r="F56" s="27" t="s">
        <v>16</v>
      </c>
      <c r="G56" s="147"/>
      <c r="H56" s="146"/>
      <c r="I56" s="147"/>
      <c r="J56" s="146"/>
      <c r="K56" s="151"/>
      <c r="L56" s="146"/>
      <c r="M56" s="147"/>
    </row>
    <row r="57" spans="1:13" x14ac:dyDescent="0.25">
      <c r="A57" s="30"/>
      <c r="B57" s="145"/>
      <c r="C57" s="32"/>
      <c r="D57" s="32"/>
      <c r="E57" s="41"/>
      <c r="F57" s="34"/>
      <c r="G57" s="28"/>
      <c r="H57" s="146" t="str">
        <f>IF(G57=Q56,B56,B58)</f>
        <v/>
      </c>
      <c r="I57" s="147"/>
      <c r="J57" s="146"/>
      <c r="K57" s="151"/>
      <c r="L57" s="146"/>
      <c r="M57" s="147"/>
    </row>
    <row r="58" spans="1:13" x14ac:dyDescent="0.25">
      <c r="A58" s="30">
        <v>26</v>
      </c>
      <c r="B58" s="24" t="str">
        <f>IF($E58="","",VLOOKUP($E58,#REF!,4,FALSE))</f>
        <v/>
      </c>
      <c r="C58" s="25" t="str">
        <f>IF($E58="","",VLOOKUP($E58,#REF!,9,FALSE))</f>
        <v/>
      </c>
      <c r="D58" s="25" t="str">
        <f>IF($E58="","",VLOOKUP($E58,#REF!,11,FALSE))</f>
        <v/>
      </c>
      <c r="E58" s="26"/>
      <c r="F58" s="120" t="s">
        <v>98</v>
      </c>
      <c r="G58" s="148"/>
      <c r="H58" s="146"/>
      <c r="I58" s="147"/>
      <c r="J58" s="146"/>
      <c r="K58" s="151"/>
      <c r="L58" s="146"/>
      <c r="M58" s="147"/>
    </row>
    <row r="59" spans="1:13" x14ac:dyDescent="0.25">
      <c r="A59" s="30"/>
      <c r="B59" s="145"/>
      <c r="C59" s="32"/>
      <c r="D59" s="32"/>
      <c r="E59" s="41"/>
      <c r="F59" s="42"/>
      <c r="G59" s="149"/>
      <c r="H59" s="146"/>
      <c r="I59" s="28"/>
      <c r="J59" s="146" t="str">
        <f>IF(I59=G57,H57,H61)</f>
        <v/>
      </c>
      <c r="K59" s="151"/>
      <c r="L59" s="146"/>
      <c r="M59" s="147"/>
    </row>
    <row r="60" spans="1:13" x14ac:dyDescent="0.25">
      <c r="A60" s="30">
        <v>27</v>
      </c>
      <c r="B60" s="24" t="str">
        <f>IF($E60="","",VLOOKUP($E60,#REF!,4,FALSE))</f>
        <v/>
      </c>
      <c r="C60" s="25" t="str">
        <f>IF($E60="","",VLOOKUP($E60,#REF!,9,FALSE))</f>
        <v/>
      </c>
      <c r="D60" s="25" t="str">
        <f>IF($E60="","",VLOOKUP($E60,#REF!,11,FALSE))</f>
        <v/>
      </c>
      <c r="E60" s="26"/>
      <c r="F60" s="27" t="s">
        <v>16</v>
      </c>
      <c r="G60" s="150">
        <f>G57</f>
        <v>0</v>
      </c>
      <c r="H60" s="146"/>
      <c r="I60" s="148"/>
      <c r="J60" s="146"/>
      <c r="K60" s="151"/>
      <c r="L60" s="146"/>
      <c r="M60" s="147"/>
    </row>
    <row r="61" spans="1:13" x14ac:dyDescent="0.25">
      <c r="A61" s="30"/>
      <c r="B61" s="145"/>
      <c r="C61" s="32"/>
      <c r="D61" s="32"/>
      <c r="E61" s="41"/>
      <c r="F61" s="34"/>
      <c r="G61" s="46"/>
      <c r="H61" s="146" t="str">
        <f>IF(G61=Q60,B60,B62)</f>
        <v/>
      </c>
      <c r="I61" s="149"/>
      <c r="J61" s="146"/>
      <c r="K61" s="151"/>
      <c r="L61" s="146"/>
      <c r="M61" s="147"/>
    </row>
    <row r="62" spans="1:13" x14ac:dyDescent="0.25">
      <c r="A62" s="30">
        <v>28</v>
      </c>
      <c r="B62" s="24" t="str">
        <f>IF($E62="","",VLOOKUP($E62,#REF!,4,FALSE))</f>
        <v/>
      </c>
      <c r="C62" s="25" t="str">
        <f>IF($E62="","",VLOOKUP($E62,#REF!,9,FALSE))</f>
        <v/>
      </c>
      <c r="D62" s="25" t="str">
        <f>IF($E62="","",VLOOKUP($E62,#REF!,11,FALSE))</f>
        <v/>
      </c>
      <c r="E62" s="26"/>
      <c r="F62" s="120" t="s">
        <v>99</v>
      </c>
      <c r="G62" s="147"/>
      <c r="H62" s="146"/>
      <c r="I62" s="151"/>
      <c r="J62" s="146"/>
      <c r="K62" s="150">
        <f>K47</f>
        <v>0</v>
      </c>
      <c r="L62" s="146"/>
      <c r="M62" s="147"/>
    </row>
    <row r="63" spans="1:13" x14ac:dyDescent="0.25">
      <c r="A63" s="30"/>
      <c r="B63" s="145"/>
      <c r="C63" s="32"/>
      <c r="D63" s="32"/>
      <c r="E63" s="41"/>
      <c r="F63" s="42"/>
      <c r="G63" s="147"/>
      <c r="H63" s="146"/>
      <c r="I63" s="149"/>
      <c r="J63" s="146"/>
      <c r="K63" s="46"/>
      <c r="L63" s="146" t="str">
        <f>IF(K63=I59,J59,J67)</f>
        <v/>
      </c>
      <c r="M63" s="147"/>
    </row>
    <row r="64" spans="1:13" x14ac:dyDescent="0.25">
      <c r="A64" s="30">
        <v>29</v>
      </c>
      <c r="B64" s="24" t="str">
        <f>IF($E64="","",VLOOKUP($E64,#REF!,4,FALSE))</f>
        <v/>
      </c>
      <c r="C64" s="25" t="str">
        <f>IF($E64="","",VLOOKUP($E64,#REF!,9,FALSE))</f>
        <v/>
      </c>
      <c r="D64" s="25" t="str">
        <f>IF($E64="","",VLOOKUP($E64,#REF!,11,FALSE))</f>
        <v/>
      </c>
      <c r="E64" s="26"/>
      <c r="F64" s="27" t="s">
        <v>16</v>
      </c>
      <c r="G64" s="147"/>
      <c r="H64" s="146"/>
      <c r="I64" s="151"/>
      <c r="J64" s="146"/>
      <c r="K64" s="147"/>
      <c r="L64" s="147"/>
      <c r="M64" s="147"/>
    </row>
    <row r="65" spans="1:13" x14ac:dyDescent="0.25">
      <c r="A65" s="30"/>
      <c r="B65" s="145"/>
      <c r="C65" s="32"/>
      <c r="D65" s="32"/>
      <c r="E65" s="41"/>
      <c r="F65" s="34"/>
      <c r="G65" s="28"/>
      <c r="H65" s="146" t="str">
        <f>IF(G65=Q64,B64,B66)</f>
        <v/>
      </c>
      <c r="I65" s="151"/>
      <c r="J65" s="146"/>
      <c r="K65" s="147"/>
      <c r="L65" s="147"/>
      <c r="M65" s="147"/>
    </row>
    <row r="66" spans="1:13" x14ac:dyDescent="0.25">
      <c r="A66" s="30">
        <v>30</v>
      </c>
      <c r="B66" s="24" t="str">
        <f>IF($E66="","",VLOOKUP($E66,#REF!,4,FALSE))</f>
        <v/>
      </c>
      <c r="C66" s="25" t="str">
        <f>IF($E66="","",VLOOKUP($E66,#REF!,9,FALSE))</f>
        <v/>
      </c>
      <c r="D66" s="25" t="str">
        <f>IF($E66="","",VLOOKUP($E66,#REF!,11,FALSE))</f>
        <v/>
      </c>
      <c r="E66" s="26"/>
      <c r="F66" s="120" t="s">
        <v>100</v>
      </c>
      <c r="G66" s="148"/>
      <c r="H66" s="146"/>
      <c r="I66" s="150">
        <f>I59</f>
        <v>0</v>
      </c>
      <c r="J66" s="146"/>
      <c r="K66" s="147"/>
      <c r="L66" s="147"/>
      <c r="M66" s="147"/>
    </row>
    <row r="67" spans="1:13" x14ac:dyDescent="0.25">
      <c r="A67" s="30"/>
      <c r="B67" s="145"/>
      <c r="C67" s="32"/>
      <c r="D67" s="32"/>
      <c r="E67" s="41"/>
      <c r="F67" s="42"/>
      <c r="G67" s="149"/>
      <c r="H67" s="146"/>
      <c r="I67" s="46"/>
      <c r="J67" s="146" t="str">
        <f>IF(I67=G65,H65,H69)</f>
        <v/>
      </c>
      <c r="K67" s="147"/>
      <c r="L67" s="147"/>
      <c r="M67" s="147"/>
    </row>
    <row r="68" spans="1:13" x14ac:dyDescent="0.25">
      <c r="A68" s="30">
        <v>31</v>
      </c>
      <c r="B68" s="24" t="str">
        <f>IF($E68="","",VLOOKUP($E68,#REF!,4,FALSE))</f>
        <v/>
      </c>
      <c r="C68" s="25" t="str">
        <f>IF($E68="","",VLOOKUP($E68,#REF!,9,FALSE))</f>
        <v/>
      </c>
      <c r="D68" s="25" t="str">
        <f>IF($E68="","",VLOOKUP($E68,#REF!,11,FALSE))</f>
        <v/>
      </c>
      <c r="E68" s="26"/>
      <c r="F68" s="27" t="s">
        <v>16</v>
      </c>
      <c r="G68" s="150">
        <f>G65</f>
        <v>0</v>
      </c>
      <c r="H68" s="146"/>
      <c r="I68" s="147"/>
      <c r="J68" s="147"/>
      <c r="K68" s="147"/>
      <c r="L68" s="147"/>
      <c r="M68" s="147"/>
    </row>
    <row r="69" spans="1:13" x14ac:dyDescent="0.25">
      <c r="A69" s="30"/>
      <c r="B69" s="145"/>
      <c r="C69" s="32"/>
      <c r="D69" s="32"/>
      <c r="E69" s="41"/>
      <c r="F69" s="34"/>
      <c r="G69" s="46"/>
      <c r="H69" s="146" t="str">
        <f>IF(G69=Q68,B68,B70)</f>
        <v/>
      </c>
      <c r="I69" s="152"/>
      <c r="J69" s="152"/>
      <c r="K69" s="147"/>
      <c r="L69" s="147"/>
      <c r="M69" s="147"/>
    </row>
    <row r="70" spans="1:13" x14ac:dyDescent="0.25">
      <c r="A70" s="23">
        <v>32</v>
      </c>
      <c r="B70" s="24" t="str">
        <f>IF($E70="","",VLOOKUP($E70,#REF!,4,FALSE))</f>
        <v/>
      </c>
      <c r="C70" s="25" t="str">
        <f>IF($E70="","",VLOOKUP($E70,#REF!,9,FALSE))</f>
        <v/>
      </c>
      <c r="D70" s="25" t="str">
        <f>IF($E70="","",VLOOKUP($E70,#REF!,11,FALSE))</f>
        <v/>
      </c>
      <c r="E70" s="26"/>
      <c r="F70" s="120" t="s">
        <v>101</v>
      </c>
      <c r="G70" s="147"/>
      <c r="H70" s="147"/>
      <c r="I70" s="147"/>
      <c r="J70" s="147"/>
      <c r="K70" s="147"/>
      <c r="L70" s="147"/>
      <c r="M70" s="147"/>
    </row>
    <row r="71" spans="1:13" ht="15.75" thickBot="1" x14ac:dyDescent="0.3">
      <c r="A71" s="49" t="s">
        <v>23</v>
      </c>
      <c r="B71" s="49"/>
      <c r="C71" s="158"/>
      <c r="D71" s="158"/>
      <c r="E71" s="158"/>
      <c r="F71" s="158"/>
      <c r="G71" s="158"/>
      <c r="H71" s="158"/>
      <c r="I71" s="158"/>
      <c r="J71" s="158"/>
      <c r="K71" s="158"/>
      <c r="L71" s="158"/>
      <c r="M71" s="158"/>
    </row>
    <row r="72" spans="1:13" x14ac:dyDescent="0.25">
      <c r="A72" s="52" t="s">
        <v>24</v>
      </c>
      <c r="B72" s="53"/>
      <c r="C72" s="53"/>
      <c r="D72" s="54"/>
      <c r="E72" s="55" t="s">
        <v>25</v>
      </c>
      <c r="F72" s="56" t="s">
        <v>26</v>
      </c>
      <c r="G72" s="57" t="s">
        <v>27</v>
      </c>
      <c r="H72" s="58"/>
      <c r="I72" s="59"/>
      <c r="J72" s="60"/>
      <c r="K72" s="58" t="s">
        <v>28</v>
      </c>
      <c r="L72" s="58"/>
      <c r="M72" s="61"/>
    </row>
    <row r="73" spans="1:13" ht="15.75" thickBot="1" x14ac:dyDescent="0.3">
      <c r="A73" s="62"/>
      <c r="B73" s="63"/>
      <c r="C73" s="63"/>
      <c r="D73" s="64"/>
      <c r="E73" s="135">
        <v>1</v>
      </c>
      <c r="F73" s="66" t="str">
        <f>F8</f>
        <v>Julen Barquin Sierra</v>
      </c>
      <c r="G73" s="67"/>
      <c r="H73" s="68"/>
      <c r="I73" s="69"/>
      <c r="J73" s="70"/>
      <c r="K73" s="68"/>
      <c r="L73" s="68"/>
      <c r="M73" s="71"/>
    </row>
    <row r="74" spans="1:13" x14ac:dyDescent="0.25">
      <c r="A74" s="72" t="s">
        <v>29</v>
      </c>
      <c r="B74" s="73"/>
      <c r="C74" s="73"/>
      <c r="D74" s="74"/>
      <c r="E74" s="136">
        <v>2</v>
      </c>
      <c r="F74" s="76" t="str">
        <f>F70</f>
        <v>Luis Martinez Castro</v>
      </c>
      <c r="G74" s="67"/>
      <c r="H74" s="68"/>
      <c r="I74" s="69"/>
      <c r="J74" s="70"/>
      <c r="K74" s="68"/>
      <c r="L74" s="68"/>
      <c r="M74" s="71"/>
    </row>
    <row r="75" spans="1:13" ht="15.75" thickBot="1" x14ac:dyDescent="0.3">
      <c r="A75" s="77"/>
      <c r="B75" s="78"/>
      <c r="C75" s="78"/>
      <c r="D75" s="79"/>
      <c r="E75" s="136">
        <v>3</v>
      </c>
      <c r="F75" s="76" t="str">
        <f>IF(E24=3,F24,IF(E54=3,F54,""))</f>
        <v/>
      </c>
      <c r="G75" s="67"/>
      <c r="H75" s="68"/>
      <c r="I75" s="69"/>
      <c r="J75" s="70"/>
      <c r="K75" s="68"/>
      <c r="L75" s="68"/>
      <c r="M75" s="71"/>
    </row>
    <row r="76" spans="1:13" x14ac:dyDescent="0.25">
      <c r="A76" s="52" t="s">
        <v>30</v>
      </c>
      <c r="B76" s="53"/>
      <c r="C76" s="53"/>
      <c r="D76" s="54"/>
      <c r="E76" s="136">
        <v>4</v>
      </c>
      <c r="F76" s="76" t="str">
        <f>IF(E24=4,F24,IF(E54=4,F54,""))</f>
        <v/>
      </c>
      <c r="G76" s="67"/>
      <c r="H76" s="68"/>
      <c r="I76" s="69"/>
      <c r="J76" s="70"/>
      <c r="K76" s="68"/>
      <c r="L76" s="68"/>
      <c r="M76" s="71"/>
    </row>
    <row r="77" spans="1:13" ht="15.75" thickBot="1" x14ac:dyDescent="0.3">
      <c r="A77" s="80"/>
      <c r="B77" s="81"/>
      <c r="C77" s="81"/>
      <c r="D77" s="82"/>
      <c r="E77" s="83">
        <v>5</v>
      </c>
      <c r="F77" s="84" t="str">
        <f>IF(E22=5,F22,IF(E38=5,F38,IF(E40=5,F40,IF(E56=5,F56,""))))</f>
        <v/>
      </c>
      <c r="G77" s="67"/>
      <c r="H77" s="68"/>
      <c r="I77" s="69"/>
      <c r="J77" s="70"/>
      <c r="K77" s="68"/>
      <c r="L77" s="68"/>
      <c r="M77" s="71"/>
    </row>
    <row r="78" spans="1:13" x14ac:dyDescent="0.25">
      <c r="A78" s="52" t="s">
        <v>31</v>
      </c>
      <c r="B78" s="53"/>
      <c r="C78" s="53"/>
      <c r="D78" s="54"/>
      <c r="E78" s="83">
        <v>6</v>
      </c>
      <c r="F78" s="84" t="str">
        <f>IF(E22=6,F22,IF(E38=6,F38,IF(E40=6,F40,IF(E56=6,F56,""))))</f>
        <v/>
      </c>
      <c r="G78" s="67"/>
      <c r="H78" s="68"/>
      <c r="I78" s="69"/>
      <c r="J78" s="70"/>
      <c r="K78" s="68"/>
      <c r="L78" s="68"/>
      <c r="M78" s="71"/>
    </row>
    <row r="79" spans="1:13" x14ac:dyDescent="0.25">
      <c r="A79" s="85">
        <f>K5</f>
        <v>0</v>
      </c>
      <c r="B79" s="86"/>
      <c r="C79" s="86"/>
      <c r="D79" s="87"/>
      <c r="E79" s="83">
        <v>7</v>
      </c>
      <c r="F79" s="84" t="str">
        <f>IF(E22=7,F22,IF(E38=7,F38,IF(E40=7,F40,IF(E56=7,F56,""))))</f>
        <v/>
      </c>
      <c r="G79" s="67"/>
      <c r="H79" s="68"/>
      <c r="I79" s="69"/>
      <c r="J79" s="70"/>
      <c r="K79" s="68"/>
      <c r="L79" s="68"/>
      <c r="M79" s="71"/>
    </row>
    <row r="80" spans="1:13" ht="15.75" thickBot="1" x14ac:dyDescent="0.3">
      <c r="A80" s="88" t="e">
        <f>(#REF!)</f>
        <v>#REF!</v>
      </c>
      <c r="B80" s="89"/>
      <c r="C80" s="89"/>
      <c r="D80" s="90"/>
      <c r="E80" s="91">
        <v>8</v>
      </c>
      <c r="F80" s="92" t="str">
        <f>IF(E22=8,F22,IF(E38=8,F38,IF(E40=8,F40,IF(E56=8,F56,""))))</f>
        <v/>
      </c>
      <c r="G80" s="93"/>
      <c r="H80" s="94"/>
      <c r="I80" s="95"/>
      <c r="J80" s="96"/>
      <c r="K80" s="94"/>
      <c r="L80" s="94"/>
      <c r="M80" s="97"/>
    </row>
    <row r="81" spans="1:13" x14ac:dyDescent="0.25">
      <c r="A81" s="98"/>
      <c r="B81" s="99" t="s">
        <v>32</v>
      </c>
      <c r="C81" s="98"/>
      <c r="D81" s="98"/>
      <c r="E81" s="98"/>
      <c r="F81" s="100"/>
      <c r="G81" s="100"/>
      <c r="H81" s="100"/>
      <c r="I81" s="101"/>
      <c r="J81" s="101"/>
      <c r="K81" s="102" t="s">
        <v>33</v>
      </c>
      <c r="L81" s="102"/>
      <c r="M81" s="102"/>
    </row>
    <row r="82" spans="1:13" x14ac:dyDescent="0.25">
      <c r="A82" s="98"/>
      <c r="B82" s="98"/>
      <c r="C82" s="98"/>
      <c r="D82" s="98"/>
      <c r="E82" s="98"/>
      <c r="F82" s="103" t="s">
        <v>34</v>
      </c>
      <c r="G82" s="104" t="s">
        <v>35</v>
      </c>
      <c r="H82" s="104"/>
      <c r="I82" s="104"/>
      <c r="J82" s="103"/>
      <c r="K82" s="100"/>
      <c r="L82" s="100"/>
      <c r="M82" s="101"/>
    </row>
    <row r="83" spans="1:13" x14ac:dyDescent="0.25">
      <c r="A83" s="105"/>
      <c r="B83" s="105"/>
      <c r="C83" s="105"/>
      <c r="D83" s="105"/>
      <c r="E83" s="105"/>
      <c r="F83" s="105"/>
      <c r="G83" s="105"/>
      <c r="H83" s="105"/>
      <c r="I83" s="105"/>
      <c r="J83" s="105"/>
      <c r="K83" s="105"/>
      <c r="L83" s="105"/>
      <c r="M83" s="105"/>
    </row>
    <row r="84" spans="1:13" x14ac:dyDescent="0.25">
      <c r="A84" s="105"/>
      <c r="B84" s="105"/>
      <c r="C84" s="105"/>
      <c r="D84" s="105"/>
      <c r="E84" s="105"/>
      <c r="F84" s="105"/>
      <c r="G84" s="105"/>
      <c r="H84" s="105"/>
      <c r="I84" s="105"/>
      <c r="J84" s="105"/>
      <c r="K84" s="105"/>
      <c r="L84" s="105"/>
      <c r="M84" s="105"/>
    </row>
    <row r="85" spans="1:13" x14ac:dyDescent="0.25">
      <c r="A85" s="105"/>
      <c r="B85" s="105"/>
      <c r="C85" s="105"/>
      <c r="D85" s="105"/>
      <c r="E85" s="105"/>
      <c r="F85" s="105"/>
      <c r="G85" s="105"/>
      <c r="H85" s="105"/>
      <c r="I85" s="105"/>
      <c r="J85" s="105"/>
      <c r="K85" s="105"/>
      <c r="L85" s="105"/>
      <c r="M85" s="105"/>
    </row>
    <row r="86" spans="1:13" x14ac:dyDescent="0.25">
      <c r="A86" s="105"/>
      <c r="B86" s="105"/>
      <c r="C86" s="105"/>
      <c r="D86" s="105"/>
      <c r="E86" s="105"/>
      <c r="F86" s="105"/>
      <c r="G86" s="105"/>
      <c r="H86" s="105"/>
      <c r="I86" s="105"/>
      <c r="J86" s="105"/>
      <c r="K86" s="105"/>
      <c r="L86" s="105"/>
      <c r="M86" s="105"/>
    </row>
  </sheetData>
  <mergeCells count="35">
    <mergeCell ref="A80:D80"/>
    <mergeCell ref="G80:I80"/>
    <mergeCell ref="K80:M80"/>
    <mergeCell ref="K81:M81"/>
    <mergeCell ref="G82:I82"/>
    <mergeCell ref="A78:D78"/>
    <mergeCell ref="G78:I78"/>
    <mergeCell ref="K78:M78"/>
    <mergeCell ref="A79:D79"/>
    <mergeCell ref="G79:I79"/>
    <mergeCell ref="K79:M79"/>
    <mergeCell ref="A76:D76"/>
    <mergeCell ref="G76:I76"/>
    <mergeCell ref="K76:M76"/>
    <mergeCell ref="A77:D77"/>
    <mergeCell ref="G77:I77"/>
    <mergeCell ref="K77:M77"/>
    <mergeCell ref="A74:D74"/>
    <mergeCell ref="G74:I74"/>
    <mergeCell ref="K74:M74"/>
    <mergeCell ref="A75:D75"/>
    <mergeCell ref="G75:I75"/>
    <mergeCell ref="K75:M75"/>
    <mergeCell ref="A72:D72"/>
    <mergeCell ref="G72:I72"/>
    <mergeCell ref="K72:M72"/>
    <mergeCell ref="A73:D73"/>
    <mergeCell ref="G73:I73"/>
    <mergeCell ref="K73:M73"/>
    <mergeCell ref="A1:M1"/>
    <mergeCell ref="A2:E2"/>
    <mergeCell ref="A3:E3"/>
    <mergeCell ref="A4:E4"/>
    <mergeCell ref="A5:E5"/>
    <mergeCell ref="A71:B71"/>
  </mergeCells>
  <conditionalFormatting sqref="A22 A38 A40 A56">
    <cfRule type="expression" dxfId="11" priority="2" stopIfTrue="1">
      <formula>$M$9=8</formula>
    </cfRule>
  </conditionalFormatting>
  <conditionalFormatting sqref="E77:F80">
    <cfRule type="expression" dxfId="10" priority="1" stopIfTrue="1">
      <formula>$M$9&lt;5</formula>
    </cfRule>
  </conditionalFormatting>
  <conditionalFormatting sqref="F8:F70 B8:D70">
    <cfRule type="expression" dxfId="9" priority="3" stopIfTrue="1">
      <formula>AND($E8&lt;=$M$9,$E8&gt;0,$P8&gt;0,$D8&lt;&gt;"LL",$D8&lt;&gt;"Alt")</formula>
    </cfRule>
  </conditionalFormatting>
  <conditionalFormatting sqref="E8 E10 E12 E14 E16 E18 E20 E22 E24 E26 E28 E30 E32 E34 E36 E38 E40 E42 E44 E46 E48 E50 E52 E54 E56 E58 E60 E62 E64 E66 E68 E70">
    <cfRule type="expression" dxfId="8" priority="4" stopIfTrue="1">
      <formula>AND($E8&lt;=$M$9,$P8&gt;0,$D8&lt;&gt;"LL",$D8&lt;&gt;"Alt")</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Siero Benjamín F (8)</vt:lpstr>
      <vt:lpstr>Siero Benjamín M (8)</vt:lpstr>
      <vt:lpstr>Siero Alevín M (32)</vt:lpstr>
      <vt:lpstr>Siero Alevín F (8)</vt:lpstr>
      <vt:lpstr>Siero Infantil M (16)</vt:lpstr>
      <vt:lpstr>Siero Infantil F (16)</vt:lpstr>
      <vt:lpstr>Siero Cadete M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Pelayo Lopez Molina</dc:creator>
  <cp:lastModifiedBy>Pelayo Lopez Molina</cp:lastModifiedBy>
  <dcterms:created xsi:type="dcterms:W3CDTF">2022-11-13T16:26:06Z</dcterms:created>
  <dcterms:modified xsi:type="dcterms:W3CDTF">2022-11-13T19:16:08Z</dcterms:modified>
</cp:coreProperties>
</file>